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公开目录" sheetId="1" r:id="rId1"/>
    <sheet name="1一般公共预算收入" sheetId="2" r:id="rId2"/>
    <sheet name="2一般公共预算支出" sheetId="4" r:id="rId3"/>
    <sheet name="3一般公共预算本级支出" sheetId="6" r:id="rId4"/>
    <sheet name="4一般公共预算本级基本支出" sheetId="7" r:id="rId5"/>
    <sheet name="5税收返还和转移支付明细表" sheetId="12" r:id="rId6"/>
    <sheet name="6三公经费" sheetId="15" r:id="rId7"/>
  </sheets>
  <definedNames>
    <definedName name="_xlnm.Print_Titles" localSheetId="1">'1一般公共预算收入'!$1:$4</definedName>
    <definedName name="_xlnm.Print_Titles" localSheetId="2">'2一般公共预算支出'!$2:$7</definedName>
    <definedName name="_xlnm.Print_Titles" localSheetId="3">'3一般公共预算本级支出'!$1:$5</definedName>
    <definedName name="_xlnm.Print_Titles" localSheetId="4">'4一般公共预算本级基本支出'!$2:$4</definedName>
    <definedName name="_xlnm.Print_Titles" localSheetId="5">'5税收返还和转移支付明细表'!$2:$8</definedName>
    <definedName name="_xlnm._FilterDatabase" localSheetId="3" hidden="1">'3一般公共预算本级支出'!$A$5:$XFA$1248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rFont val="Arial"/>
            <charset val="134"/>
          </rPr>
          <t>CDE83D8E364F4494E055F8163EAE6A49</t>
        </r>
      </text>
    </comment>
  </commentList>
</comments>
</file>

<file path=xl/sharedStrings.xml><?xml version="1.0" encoding="utf-8"?>
<sst xmlns="http://schemas.openxmlformats.org/spreadsheetml/2006/main" count="1429" uniqueCount="1096">
  <si>
    <t>一般公共预算公开目录</t>
  </si>
  <si>
    <t xml:space="preserve">                1.抚顺高新区2023年一般公共预算收入预算表</t>
  </si>
  <si>
    <t xml:space="preserve">                2.抚顺高新区2023年一般公共预算支出预算表</t>
  </si>
  <si>
    <t xml:space="preserve">                3.抚顺高新区2023年一般公共预算本级支出预算表</t>
  </si>
  <si>
    <t xml:space="preserve">                4.抚顺高新区2023年一般公共预算本级基本支出预算表（按经济分类）</t>
  </si>
  <si>
    <t xml:space="preserve">                5.抚顺高新区2023年一般公共预算税收返还和转移支付明细表</t>
  </si>
  <si>
    <t xml:space="preserve">                6.抚顺高新区2023年一般公共预算“三公”经费预算汇总情况</t>
  </si>
  <si>
    <t>表一</t>
  </si>
  <si>
    <t>抚顺高新区2023年一般公共预算收入预算表</t>
  </si>
  <si>
    <t>单位：万元</t>
  </si>
  <si>
    <t>预算科目</t>
  </si>
  <si>
    <t>2022年执行数</t>
  </si>
  <si>
    <t>2023年预算数</t>
  </si>
  <si>
    <t>2023预算数比2022年执行数</t>
  </si>
  <si>
    <t>增减额</t>
  </si>
  <si>
    <t>增减%</t>
  </si>
  <si>
    <t>一般公共预算收入</t>
  </si>
  <si>
    <t>一、税收收入</t>
  </si>
  <si>
    <t>增值税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</si>
  <si>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</si>
  <si>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</si>
  <si>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</si>
  <si>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</si>
  <si>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</si>
  <si>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</si>
  <si>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</si>
  <si>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</si>
  <si>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</si>
  <si>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</si>
  <si>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</si>
  <si>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</si>
  <si>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</si>
  <si>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</si>
  <si>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</si>
  <si>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</si>
  <si>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</si>
  <si>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</si>
  <si>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</si>
  <si>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</si>
  <si>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</si>
  <si>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</si>
  <si>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</si>
  <si>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</si>
  <si>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表二</t>
  </si>
  <si>
    <t>抚顺高新区2023年一般公共预算支出预算表</t>
  </si>
  <si>
    <t xml:space="preserve">       单位：万元</t>
  </si>
  <si>
    <t>2022年预算数</t>
  </si>
  <si>
    <t>2023预算数比2022年预算数</t>
  </si>
  <si>
    <t>一、一般公共预算支出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</si>
  <si>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</si>
  <si>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</si>
  <si>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</si>
  <si>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</si>
  <si>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</si>
  <si>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</si>
  <si>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</si>
  <si>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</si>
  <si>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</si>
  <si>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</si>
  <si>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</si>
  <si>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</si>
  <si>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</si>
  <si>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</si>
  <si>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</si>
  <si>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</si>
  <si>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</si>
  <si>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</si>
  <si>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</si>
  <si>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</si>
  <si>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</si>
  <si>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</si>
  <si>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</si>
  <si>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</si>
  <si>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债务付息支出</t>
  </si>
  <si>
    <t>债务发行费用支出</t>
  </si>
  <si>
    <t>债务还本支出</t>
  </si>
  <si>
    <t>表三</t>
  </si>
  <si>
    <t>抚顺高新区2023年一般公共预算本级支出预算表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</si>
  <si>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</si>
  <si>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</si>
  <si>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</si>
  <si>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</si>
  <si>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</si>
  <si>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</si>
  <si>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</si>
  <si>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</si>
  <si>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</si>
  <si>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</si>
  <si>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</si>
  <si>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</si>
  <si>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</si>
  <si>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</si>
  <si>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</si>
  <si>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</si>
  <si>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</si>
  <si>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</si>
  <si>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</si>
  <si>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</si>
  <si>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</si>
  <si>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</si>
  <si>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</si>
  <si>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</si>
  <si>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</si>
  <si>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</si>
  <si>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</si>
  <si>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</si>
  <si>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</si>
  <si>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</si>
  <si>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</si>
  <si>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</si>
  <si>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</si>
  <si>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</si>
  <si>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</si>
  <si>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</si>
  <si>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</si>
  <si>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</si>
  <si>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</si>
  <si>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</si>
  <si>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</si>
  <si>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</si>
  <si>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</si>
  <si>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</si>
  <si>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</si>
  <si>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</si>
  <si>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</si>
  <si>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</si>
  <si>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</si>
  <si>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</si>
  <si>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</si>
  <si>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</si>
  <si>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</si>
  <si>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</si>
  <si>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</si>
  <si>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</si>
  <si>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</si>
  <si>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</si>
  <si>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</si>
  <si>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</si>
  <si>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</si>
  <si>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</si>
  <si>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</si>
  <si>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</si>
  <si>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</si>
  <si>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</si>
  <si>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</si>
  <si>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</si>
  <si>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</si>
  <si>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</si>
  <si>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</si>
  <si>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</si>
  <si>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</si>
  <si>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</si>
  <si>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</si>
  <si>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</si>
  <si>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</si>
  <si>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</si>
  <si>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</si>
  <si>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</si>
  <si>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</si>
  <si>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</si>
  <si>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</si>
  <si>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</si>
  <si>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</si>
  <si>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</si>
  <si>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</si>
  <si>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</si>
  <si>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</si>
  <si>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</si>
  <si>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</si>
  <si>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</si>
  <si>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</si>
  <si>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</si>
  <si>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</si>
  <si>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</si>
  <si>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</si>
  <si>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</si>
  <si>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</si>
  <si>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</si>
  <si>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</si>
  <si>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</si>
  <si>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</si>
  <si>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</si>
  <si>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</si>
  <si>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</si>
  <si>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</si>
  <si>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</si>
  <si>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</si>
  <si>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</si>
  <si>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</si>
  <si>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</si>
  <si>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</si>
  <si>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</si>
  <si>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</si>
  <si>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</si>
  <si>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</si>
  <si>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</si>
  <si>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</si>
  <si>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</si>
  <si>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</si>
  <si>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</si>
  <si>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</si>
  <si>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</si>
  <si>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</si>
  <si>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</si>
  <si>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</si>
  <si>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</si>
  <si>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</si>
  <si>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</si>
  <si>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</si>
  <si>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</si>
  <si>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</si>
  <si>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</si>
  <si>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</si>
  <si>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</si>
  <si>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</si>
  <si>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</si>
  <si>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</si>
  <si>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</si>
  <si>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</si>
  <si>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</si>
  <si>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</si>
  <si>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</si>
  <si>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</si>
  <si>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</si>
  <si>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</si>
  <si>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</si>
  <si>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</si>
  <si>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</si>
  <si>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</si>
  <si>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</si>
  <si>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</si>
  <si>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</si>
  <si>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</si>
  <si>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</si>
  <si>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</si>
  <si>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</si>
  <si>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</si>
  <si>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</si>
  <si>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</si>
  <si>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</si>
  <si>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</si>
  <si>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</si>
  <si>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</si>
  <si>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</si>
  <si>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</si>
  <si>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</si>
  <si>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</si>
  <si>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</si>
  <si>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</si>
  <si>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</si>
  <si>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</si>
  <si>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</si>
  <si>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</si>
  <si>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</si>
  <si>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</si>
  <si>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</si>
  <si>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</si>
  <si>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</si>
  <si>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</si>
  <si>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</si>
  <si>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</si>
  <si>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</si>
  <si>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</si>
  <si>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</si>
  <si>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</si>
  <si>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</si>
  <si>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</si>
  <si>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</si>
  <si>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</si>
  <si>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</si>
  <si>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</si>
  <si>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</si>
  <si>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</si>
  <si>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</si>
  <si>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</si>
  <si>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</si>
  <si>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</si>
  <si>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</si>
  <si>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</si>
  <si>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</si>
  <si>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</si>
  <si>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</si>
  <si>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</si>
  <si>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</si>
  <si>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</si>
  <si>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</si>
  <si>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</si>
  <si>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</si>
  <si>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</si>
  <si>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</si>
  <si>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</si>
  <si>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</si>
  <si>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</si>
  <si>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</si>
  <si>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</si>
  <si>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</si>
  <si>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</si>
  <si>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</si>
  <si>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</si>
  <si>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</si>
  <si>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</si>
  <si>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</si>
  <si>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</si>
  <si>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</si>
  <si>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</si>
  <si>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</si>
  <si>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</si>
  <si>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</si>
  <si>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</si>
  <si>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</si>
  <si>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</si>
  <si>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</si>
  <si>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</si>
  <si>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</si>
  <si>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</si>
  <si>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</si>
  <si>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</si>
  <si>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</si>
  <si>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</si>
  <si>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</si>
  <si>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</si>
  <si>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</si>
  <si>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</si>
  <si>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</si>
  <si>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</si>
  <si>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</si>
  <si>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</si>
  <si>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</si>
  <si>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</si>
  <si>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</si>
  <si>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</si>
  <si>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</si>
  <si>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</si>
  <si>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</si>
  <si>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</si>
  <si>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</si>
  <si>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</si>
  <si>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</si>
  <si>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</si>
  <si>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</si>
  <si>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</si>
  <si>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</si>
  <si>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</si>
  <si>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</si>
  <si>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</si>
  <si>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</si>
  <si>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</si>
  <si>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</si>
  <si>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</si>
  <si>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</si>
  <si>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</si>
  <si>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</si>
  <si>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</si>
  <si>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</si>
  <si>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</si>
  <si>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</si>
  <si>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</si>
  <si>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</si>
  <si>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</si>
  <si>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</si>
  <si>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</si>
  <si>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</si>
  <si>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</si>
  <si>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</si>
  <si>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</si>
  <si>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</si>
  <si>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</si>
  <si>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</si>
  <si>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</si>
  <si>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</si>
  <si>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</si>
  <si>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</si>
  <si>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</si>
  <si>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</si>
  <si>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</si>
  <si>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</si>
  <si>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</si>
  <si>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</si>
  <si>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</si>
  <si>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</si>
  <si>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</si>
  <si>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</si>
  <si>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</si>
  <si>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</si>
  <si>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</si>
  <si>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</si>
  <si>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</si>
  <si>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</si>
  <si>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</si>
  <si>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</si>
  <si>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</si>
  <si>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</si>
  <si>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</si>
  <si>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</si>
  <si>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</si>
  <si>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</si>
  <si>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</si>
  <si>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</si>
  <si>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</si>
  <si>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</si>
  <si>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</si>
  <si>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</si>
  <si>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</si>
  <si>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</si>
  <si>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</si>
  <si>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</si>
  <si>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</si>
  <si>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</si>
  <si>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</si>
  <si>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</si>
  <si>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</si>
  <si>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</si>
  <si>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</si>
  <si>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</si>
  <si>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</si>
  <si>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</si>
  <si>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</si>
  <si>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</si>
  <si>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</si>
  <si>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</si>
  <si>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</si>
  <si>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</si>
  <si>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</si>
  <si>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</si>
  <si>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</si>
  <si>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</si>
  <si>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</si>
  <si>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</si>
  <si>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</si>
  <si>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</si>
  <si>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</si>
  <si>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</si>
  <si>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</si>
  <si>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</si>
  <si>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</si>
  <si>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</si>
  <si>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</si>
  <si>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</si>
  <si>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</si>
  <si>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</si>
  <si>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</si>
  <si>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</si>
  <si>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</si>
  <si>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</si>
  <si>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</si>
  <si>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</si>
  <si>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</si>
  <si>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</si>
  <si>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</si>
  <si>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</si>
  <si>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</si>
  <si>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</si>
  <si>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</si>
  <si>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</si>
  <si>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</si>
  <si>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</si>
  <si>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</si>
  <si>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</si>
  <si>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</si>
  <si>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</si>
  <si>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</si>
  <si>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</si>
  <si>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</si>
  <si>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</si>
  <si>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</si>
  <si>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</si>
  <si>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</si>
  <si>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</si>
  <si>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</si>
  <si>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</si>
  <si>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</si>
  <si>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</si>
  <si>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</si>
  <si>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</si>
  <si>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</si>
  <si>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</si>
  <si>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</si>
  <si>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</si>
  <si>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</si>
  <si>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</si>
  <si>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</si>
  <si>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</si>
  <si>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</si>
  <si>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</si>
  <si>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</si>
  <si>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</si>
  <si>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</si>
  <si>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</si>
  <si>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</si>
  <si>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</si>
  <si>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</si>
  <si>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</si>
  <si>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</si>
  <si>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</si>
  <si>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</si>
  <si>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</si>
  <si>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</si>
  <si>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</si>
  <si>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</si>
  <si>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</si>
  <si>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</si>
  <si>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</si>
  <si>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</si>
  <si>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</si>
  <si>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</si>
  <si>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</si>
  <si>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</si>
  <si>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</si>
  <si>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</si>
  <si>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</si>
  <si>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</si>
  <si>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</si>
  <si>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</si>
  <si>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</si>
  <si>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</si>
  <si>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</si>
  <si>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</si>
  <si>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</si>
  <si>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</si>
  <si>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</si>
  <si>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</si>
  <si>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</si>
  <si>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</si>
  <si>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</si>
  <si>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</si>
  <si>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</si>
  <si>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</si>
  <si>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</si>
  <si>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</si>
  <si>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</si>
  <si>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</si>
  <si>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</si>
  <si>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</si>
  <si>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</si>
  <si>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</si>
  <si>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</si>
  <si>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</si>
  <si>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</si>
  <si>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</si>
  <si>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</si>
  <si>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</si>
  <si>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</si>
  <si>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</si>
  <si>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</si>
  <si>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</si>
  <si>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</si>
  <si>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</si>
  <si>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</si>
  <si>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</si>
  <si>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</si>
  <si>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</si>
  <si>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</si>
  <si>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</si>
  <si>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</si>
  <si>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</si>
  <si>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</si>
  <si>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</si>
  <si>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</si>
  <si>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</si>
  <si>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</si>
  <si>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</si>
  <si>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</si>
  <si>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</si>
  <si>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</si>
  <si>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</si>
  <si>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</si>
  <si>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</si>
  <si>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</si>
  <si>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</si>
  <si>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</si>
  <si>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</si>
  <si>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</si>
  <si>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</si>
  <si>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</si>
  <si>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</si>
  <si>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</si>
  <si>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</si>
  <si>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</si>
  <si>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</si>
  <si>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</si>
  <si>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</si>
  <si>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</si>
  <si>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</si>
  <si>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</si>
  <si>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</si>
  <si>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</si>
  <si>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</si>
  <si>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</si>
  <si>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</si>
  <si>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</si>
  <si>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</si>
  <si>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</si>
  <si>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</si>
  <si>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</si>
  <si>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</si>
  <si>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</si>
  <si>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</si>
  <si>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</si>
  <si>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</si>
  <si>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</si>
  <si>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</si>
  <si>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</si>
  <si>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</si>
  <si>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</si>
  <si>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</si>
  <si>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</si>
  <si>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</si>
  <si>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</si>
  <si>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</si>
  <si>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</si>
  <si>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</si>
  <si>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</si>
  <si>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</si>
  <si>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</si>
  <si>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</si>
  <si>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</si>
  <si>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</si>
  <si>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</si>
  <si>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</si>
  <si>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</si>
  <si>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</si>
  <si>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</si>
  <si>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</si>
  <si>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</si>
  <si>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</si>
  <si>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</si>
  <si>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</si>
  <si>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</si>
  <si>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</si>
  <si>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</si>
  <si>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</si>
  <si>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</si>
  <si>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</si>
  <si>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</si>
  <si>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</si>
  <si>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</si>
  <si>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</si>
  <si>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</si>
  <si>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</si>
  <si>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</si>
  <si>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</si>
  <si>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</si>
  <si>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</si>
  <si>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</si>
  <si>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</si>
  <si>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</si>
  <si>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</si>
  <si>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</si>
  <si>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</si>
  <si>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</si>
  <si>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</si>
  <si>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</si>
  <si>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</si>
  <si>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</si>
  <si>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</si>
  <si>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</si>
  <si>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</si>
  <si>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</si>
  <si>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</si>
  <si>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</si>
  <si>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</si>
  <si>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</si>
  <si>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</si>
  <si>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</si>
  <si>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</si>
  <si>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</si>
  <si>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</si>
  <si>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</si>
  <si>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</si>
  <si>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</si>
  <si>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</si>
  <si>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</si>
  <si>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</si>
  <si>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</si>
  <si>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</si>
  <si>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</si>
  <si>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</si>
  <si>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</si>
  <si>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</si>
  <si>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</si>
  <si>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</si>
  <si>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</si>
  <si>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</si>
  <si>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</si>
  <si>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</si>
  <si>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</si>
  <si>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</si>
  <si>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</si>
  <si>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</si>
  <si>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</si>
  <si>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</si>
  <si>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</si>
  <si>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</si>
  <si>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</si>
  <si>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</si>
  <si>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</si>
  <si>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</si>
  <si>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</si>
  <si>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</si>
  <si>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</si>
  <si>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</si>
  <si>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</si>
  <si>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</si>
  <si>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</si>
  <si>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</si>
  <si>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</si>
  <si>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</si>
  <si>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</si>
  <si>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</si>
  <si>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</si>
  <si>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</si>
  <si>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</si>
  <si>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</si>
  <si>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</si>
  <si>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</si>
  <si>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</si>
  <si>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</si>
  <si>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</si>
  <si>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</si>
  <si>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</si>
  <si>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</si>
  <si>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</si>
  <si>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</si>
  <si>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</si>
  <si>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</si>
  <si>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</si>
  <si>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</si>
  <si>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</si>
  <si>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</si>
  <si>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</si>
  <si>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</si>
  <si>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</si>
  <si>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</si>
  <si>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</si>
  <si>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</si>
  <si>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</si>
  <si>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</si>
  <si>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</si>
  <si>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</si>
  <si>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</si>
  <si>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</si>
  <si>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</si>
  <si>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</si>
  <si>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</si>
  <si>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</si>
  <si>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</si>
  <si>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</si>
  <si>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</si>
  <si>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</si>
  <si>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</si>
  <si>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</si>
  <si>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</si>
  <si>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</si>
  <si>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</si>
  <si>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</si>
  <si>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</si>
  <si>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</si>
  <si>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</si>
  <si>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</si>
  <si>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</si>
  <si>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</si>
  <si>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</si>
  <si>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</si>
  <si>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</si>
  <si>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</si>
  <si>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</si>
  <si>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</si>
  <si>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</si>
  <si>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</si>
  <si>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</si>
  <si>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</si>
  <si>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</si>
  <si>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</si>
  <si>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</si>
  <si>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</si>
  <si>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</si>
  <si>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</si>
  <si>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</si>
  <si>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</si>
  <si>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</si>
  <si>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</si>
  <si>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</si>
  <si>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</si>
  <si>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</si>
  <si>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</si>
  <si>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</si>
  <si>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</si>
  <si>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</si>
  <si>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</si>
  <si>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</si>
  <si>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</si>
  <si>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</si>
  <si>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</si>
  <si>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</si>
  <si>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</si>
  <si>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</si>
  <si>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</si>
  <si>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</si>
  <si>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</si>
  <si>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</si>
  <si>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</si>
  <si>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</si>
  <si>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</si>
  <si>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</si>
  <si>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</si>
  <si>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</si>
  <si>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</si>
  <si>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</si>
  <si>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</si>
  <si>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</si>
  <si>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</si>
  <si>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</si>
  <si>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</si>
  <si>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</si>
  <si>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</si>
  <si>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</si>
  <si>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</si>
  <si>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</si>
  <si>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</si>
  <si>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</si>
  <si>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</si>
  <si>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</si>
  <si>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</si>
  <si>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</si>
  <si>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</si>
  <si>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</si>
  <si>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</si>
  <si>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</si>
  <si>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</si>
  <si>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</si>
  <si>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</si>
  <si>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</si>
  <si>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</si>
  <si>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</si>
  <si>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</si>
  <si>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</si>
  <si>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</si>
  <si>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</si>
  <si>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</si>
  <si>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</si>
  <si>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</si>
  <si>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</si>
  <si>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</si>
  <si>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</si>
  <si>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</si>
  <si>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</si>
  <si>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</si>
  <si>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</si>
  <si>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</si>
  <si>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</si>
  <si>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</si>
  <si>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</si>
  <si>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</si>
  <si>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</si>
  <si>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</si>
  <si>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</si>
  <si>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</si>
  <si>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</si>
  <si>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</si>
  <si>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</si>
  <si>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</si>
  <si>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</si>
  <si>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</si>
  <si>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</si>
  <si>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</si>
  <si>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</si>
  <si>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</si>
  <si>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</si>
  <si>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</si>
  <si>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</si>
  <si>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</si>
  <si>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</si>
  <si>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</si>
  <si>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</si>
  <si>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</si>
  <si>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</si>
  <si>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</si>
  <si>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</si>
  <si>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</si>
  <si>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</si>
  <si>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</si>
  <si>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</si>
  <si>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</si>
  <si>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</si>
  <si>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</si>
  <si>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</si>
  <si>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</si>
  <si>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</si>
  <si>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</si>
  <si>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</si>
  <si>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</si>
  <si>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</si>
  <si>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</si>
  <si>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</si>
  <si>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</si>
  <si>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</si>
  <si>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</si>
  <si>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</si>
  <si>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</si>
  <si>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</si>
  <si>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</si>
  <si>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</si>
  <si>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</si>
  <si>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</si>
  <si>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</si>
  <si>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</si>
  <si>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</si>
  <si>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</si>
  <si>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</si>
  <si>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</si>
  <si>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</si>
  <si>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</si>
  <si>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</si>
  <si>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</si>
  <si>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</si>
  <si>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</si>
  <si>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</si>
  <si>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</si>
  <si>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</si>
  <si>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</si>
  <si>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</si>
  <si>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</si>
  <si>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</si>
  <si>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</si>
  <si>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</si>
  <si>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</si>
  <si>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</si>
  <si>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</si>
  <si>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</si>
  <si>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</si>
  <si>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</si>
  <si>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</si>
  <si>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</si>
  <si>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</si>
  <si>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</si>
  <si>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</si>
  <si>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</si>
  <si>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</si>
  <si>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</si>
  <si>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</si>
  <si>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</si>
  <si>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</si>
  <si>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</si>
  <si>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</si>
  <si>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</si>
  <si>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</si>
  <si>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</si>
  <si>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</si>
  <si>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</si>
  <si>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</si>
  <si>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</si>
  <si>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</si>
  <si>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</si>
  <si>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</si>
  <si>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</si>
  <si>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</si>
  <si>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</si>
  <si>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</si>
  <si>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</si>
  <si>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</si>
  <si>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</si>
  <si>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</si>
  <si>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</si>
  <si>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</si>
  <si>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</si>
  <si>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</si>
  <si>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</si>
  <si>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</si>
  <si>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</si>
  <si>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</si>
  <si>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</si>
  <si>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</si>
  <si>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</si>
  <si>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</si>
  <si>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</si>
  <si>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</si>
  <si>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</si>
  <si>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</si>
  <si>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</si>
  <si>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</si>
  <si>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</si>
  <si>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</si>
  <si>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</si>
  <si>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</si>
  <si>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</si>
  <si>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</si>
  <si>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</si>
  <si>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</si>
  <si>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</si>
  <si>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</si>
  <si>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</si>
  <si>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</si>
  <si>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</si>
  <si>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</si>
  <si>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</si>
  <si>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</si>
  <si>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</si>
  <si>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</si>
  <si>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</si>
  <si>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</si>
  <si>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</si>
  <si>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</si>
  <si>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</si>
  <si>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</si>
  <si>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</si>
  <si>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</si>
  <si>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</si>
  <si>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</si>
  <si>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</si>
  <si>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</si>
  <si>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</si>
  <si>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t>表四</t>
  </si>
  <si>
    <t>抚顺高新区2023年一般公共预算本级基本支出预算表（按经济分类）</t>
  </si>
  <si>
    <t>一般公共预算基本支出合计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</si>
  <si>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</si>
  <si>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</si>
  <si>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</si>
  <si>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</si>
  <si>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</si>
  <si>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</si>
  <si>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</si>
  <si>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</si>
  <si>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</si>
  <si>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</si>
  <si>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</si>
  <si>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</si>
  <si>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</si>
  <si>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</si>
  <si>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</si>
  <si>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</si>
  <si>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</si>
  <si>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</si>
  <si>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</si>
  <si>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</si>
  <si>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</si>
  <si>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</si>
  <si>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对个人和家庭的补助</t>
  </si>
  <si>
    <t xml:space="preserve">  离退休费</t>
  </si>
  <si>
    <t xml:space="preserve">  其他对个人和家庭的补助支出</t>
  </si>
  <si>
    <t>表五</t>
  </si>
  <si>
    <t>2023年一般公共预算抚顺高新区对下转移性支出明细表</t>
  </si>
  <si>
    <r>
      <t>2023</t>
    </r>
    <r>
      <rPr>
        <b/>
        <sz val="14"/>
        <rFont val="宋体"/>
        <charset val="134"/>
      </rPr>
      <t>年预算数</t>
    </r>
  </si>
  <si>
    <t>一、返还性支出</t>
  </si>
  <si>
    <t xml:space="preserve"> 1.增值税和消费税返还</t>
  </si>
  <si>
    <t xml:space="preserve"> 2.所得税基数返还</t>
  </si>
  <si>
    <t xml:space="preserve"> 3.成品油税费改革税收返还</t>
  </si>
  <si>
    <t xml:space="preserve"> 4.增值税五五分享税收返还收入</t>
  </si>
  <si>
    <t>二、一般性转移支付支出</t>
  </si>
  <si>
    <t xml:space="preserve">    1.体制补助支出</t>
  </si>
  <si>
    <t xml:space="preserve">    2.均衡性转移支付</t>
  </si>
  <si>
    <t xml:space="preserve">    3.民族地区转移支付</t>
  </si>
  <si>
    <t xml:space="preserve">    4.县级基本财力保障机制奖补资金</t>
  </si>
  <si>
    <t xml:space="preserve">    5.结算补助</t>
  </si>
  <si>
    <t xml:space="preserve">    6.资源枯竭型城市转移支付</t>
  </si>
  <si>
    <t xml:space="preserve">    7.企业事业单位划转补助</t>
  </si>
  <si>
    <t xml:space="preserve">    8.成品油价格和税费改革转移支付</t>
  </si>
  <si>
    <t xml:space="preserve">    9.基层公检法司转移支付</t>
  </si>
  <si>
    <t xml:space="preserve">    10.义务教育等转移支付</t>
  </si>
  <si>
    <t xml:space="preserve">    11.基本养老保险和低保等转移支付</t>
  </si>
  <si>
    <t xml:space="preserve">    12.新型农村合作医疗等转移支付</t>
  </si>
  <si>
    <t xml:space="preserve">    13.农村综合改革转移支付支出</t>
  </si>
  <si>
    <t xml:space="preserve">    14.产粮（油）大县奖励资金</t>
  </si>
  <si>
    <t xml:space="preserve">    15.重点生态功能区转移支付</t>
  </si>
  <si>
    <t xml:space="preserve">    16.固定数额补助</t>
  </si>
  <si>
    <t xml:space="preserve">    17.其他一般性转移支付</t>
  </si>
  <si>
    <t>三、专项转移支付补助支出</t>
  </si>
  <si>
    <t>其中:1.一般公共服务支出</t>
  </si>
  <si>
    <t xml:space="preserve"> 2.外交支出</t>
  </si>
  <si>
    <t xml:space="preserve"> 3.国防支出</t>
  </si>
  <si>
    <t xml:space="preserve"> 4.公共安全支出</t>
  </si>
  <si>
    <t xml:space="preserve"> 5.教育支出</t>
  </si>
  <si>
    <t xml:space="preserve"> 6.科学技术支出</t>
  </si>
  <si>
    <t xml:space="preserve"> 7.文化体育与传媒支出</t>
  </si>
  <si>
    <t xml:space="preserve"> 8.社会保障和就业支出</t>
  </si>
  <si>
    <t xml:space="preserve"> 9.医疗卫生与计划生育支出</t>
  </si>
  <si>
    <t xml:space="preserve"> 10.节能环保支出</t>
  </si>
  <si>
    <t xml:space="preserve"> 11.城乡社区支出</t>
  </si>
  <si>
    <t xml:space="preserve"> 12.农林水支出</t>
  </si>
  <si>
    <t xml:space="preserve"> 13.交通运输支出</t>
  </si>
  <si>
    <t xml:space="preserve"> 14.资源勘探信息等支出</t>
  </si>
  <si>
    <t xml:space="preserve"> 15.商业服务业等支出</t>
  </si>
  <si>
    <t xml:space="preserve"> 16.金融支出</t>
  </si>
  <si>
    <t xml:space="preserve"> 17.国土海洋气象等支出</t>
  </si>
  <si>
    <t xml:space="preserve"> 18.住房保障支出</t>
  </si>
  <si>
    <t xml:space="preserve"> 19.粮油物资储备支出</t>
  </si>
  <si>
    <t xml:space="preserve"> 20.预备费</t>
  </si>
  <si>
    <t xml:space="preserve"> 21.国债还本付息支出</t>
  </si>
  <si>
    <t xml:space="preserve"> 22.其他支出</t>
  </si>
  <si>
    <t>表六</t>
  </si>
  <si>
    <t>2023年抚顺高新区一般公共预算“三公”经费预算表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</si>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</sst>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_ "/>
    <numFmt numFmtId="178" formatCode="_ * #,##0_ ;_ * \-#,##0_ ;_ * &quot;-&quot;??_ ;_ @_ "/>
    <numFmt numFmtId="179" formatCode="#,##0_ ;[Red]\-#,##0\ "/>
    <numFmt numFmtId="180" formatCode="0.00_ "/>
    <numFmt numFmtId="181" formatCode="#,##0.00_ "/>
    <numFmt numFmtId="182" formatCode="#,##0.0_ "/>
  </numFmts>
  <fonts count="59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Calibri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10"/>
      <name val="Times New Roman"/>
      <charset val="0"/>
    </font>
    <font>
      <sz val="10"/>
      <name val="Times New Roman"/>
      <charset val="0"/>
    </font>
    <font>
      <sz val="12"/>
      <name val="黑体"/>
      <charset val="0"/>
    </font>
    <font>
      <b/>
      <sz val="18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"/>
      <scheme val="major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8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4"/>
      <color indexed="8"/>
      <name val="宋体"/>
      <charset val="134"/>
    </font>
    <font>
      <sz val="20"/>
      <name val="宋体"/>
      <charset val="134"/>
      <scheme val="major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8" fillId="0" borderId="0"/>
    <xf numFmtId="0" fontId="39" fillId="4" borderId="0" applyNumberFormat="0" applyBorder="0" applyAlignment="0" applyProtection="0">
      <alignment vertical="center"/>
    </xf>
    <xf numFmtId="0" fontId="40" fillId="5" borderId="1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9" borderId="12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1" fillId="13" borderId="15" applyNumberFormat="0" applyAlignment="0" applyProtection="0">
      <alignment vertical="center"/>
    </xf>
    <xf numFmtId="0" fontId="52" fillId="13" borderId="11" applyNumberFormat="0" applyAlignment="0" applyProtection="0">
      <alignment vertical="center"/>
    </xf>
    <xf numFmtId="0" fontId="53" fillId="14" borderId="16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" fillId="0" borderId="0"/>
    <xf numFmtId="0" fontId="38" fillId="0" borderId="0">
      <alignment vertical="center"/>
    </xf>
    <xf numFmtId="0" fontId="1" fillId="0" borderId="0"/>
    <xf numFmtId="0" fontId="1" fillId="0" borderId="0"/>
    <xf numFmtId="0" fontId="38" fillId="0" borderId="0"/>
    <xf numFmtId="0" fontId="1" fillId="0" borderId="0"/>
    <xf numFmtId="43" fontId="1" fillId="0" borderId="0" applyFont="0" applyFill="0" applyBorder="0" applyAlignment="0" applyProtection="0"/>
  </cellStyleXfs>
  <cellXfs count="12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5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7" fillId="0" borderId="1" xfId="50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176" fontId="7" fillId="0" borderId="3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9" fillId="0" borderId="0" xfId="55" applyFont="1"/>
    <xf numFmtId="0" fontId="10" fillId="0" borderId="0" xfId="55" applyFont="1"/>
    <xf numFmtId="0" fontId="11" fillId="0" borderId="0" xfId="55" applyFont="1" applyAlignment="1">
      <alignment vertical="center"/>
    </xf>
    <xf numFmtId="0" fontId="12" fillId="0" borderId="0" xfId="55" applyFont="1" applyFill="1" applyAlignment="1">
      <alignment vertical="center"/>
    </xf>
    <xf numFmtId="0" fontId="11" fillId="0" borderId="0" xfId="55" applyFont="1" applyFill="1" applyAlignment="1">
      <alignment vertical="center"/>
    </xf>
    <xf numFmtId="0" fontId="12" fillId="0" borderId="0" xfId="55" applyFont="1" applyFill="1"/>
    <xf numFmtId="0" fontId="12" fillId="3" borderId="0" xfId="55" applyFont="1" applyFill="1" applyAlignment="1">
      <alignment vertical="center"/>
    </xf>
    <xf numFmtId="0" fontId="12" fillId="3" borderId="0" xfId="55" applyFont="1" applyFill="1"/>
    <xf numFmtId="0" fontId="12" fillId="0" borderId="0" xfId="55" applyFont="1"/>
    <xf numFmtId="0" fontId="9" fillId="0" borderId="0" xfId="55" applyFont="1" applyAlignment="1">
      <alignment horizontal="left"/>
    </xf>
    <xf numFmtId="177" fontId="9" fillId="0" borderId="0" xfId="55" applyNumberFormat="1" applyFont="1"/>
    <xf numFmtId="0" fontId="13" fillId="0" borderId="0" xfId="55" applyFont="1" applyAlignment="1">
      <alignment horizontal="left"/>
    </xf>
    <xf numFmtId="0" fontId="14" fillId="0" borderId="0" xfId="55" applyFont="1" applyAlignment="1">
      <alignment horizontal="center" vertical="center" wrapText="1"/>
    </xf>
    <xf numFmtId="177" fontId="14" fillId="0" borderId="0" xfId="55" applyNumberFormat="1" applyFont="1" applyAlignment="1">
      <alignment horizontal="center" vertical="center" wrapText="1"/>
    </xf>
    <xf numFmtId="0" fontId="15" fillId="0" borderId="0" xfId="55" applyFont="1" applyAlignment="1">
      <alignment horizontal="left"/>
    </xf>
    <xf numFmtId="177" fontId="15" fillId="0" borderId="0" xfId="55" applyNumberFormat="1" applyFont="1" applyAlignment="1">
      <alignment horizontal="right"/>
    </xf>
    <xf numFmtId="0" fontId="15" fillId="0" borderId="1" xfId="55" applyFont="1" applyBorder="1" applyAlignment="1">
      <alignment horizontal="center" vertical="center"/>
    </xf>
    <xf numFmtId="177" fontId="15" fillId="0" borderId="1" xfId="55" applyNumberFormat="1" applyFont="1" applyBorder="1" applyAlignment="1">
      <alignment horizontal="center" vertical="center"/>
    </xf>
    <xf numFmtId="0" fontId="16" fillId="0" borderId="1" xfId="55" applyFont="1" applyBorder="1" applyAlignment="1">
      <alignment horizontal="left" vertical="center"/>
    </xf>
    <xf numFmtId="177" fontId="6" fillId="0" borderId="1" xfId="55" applyNumberFormat="1" applyFont="1" applyBorder="1" applyAlignment="1">
      <alignment vertical="center"/>
    </xf>
    <xf numFmtId="178" fontId="16" fillId="0" borderId="1" xfId="9" applyNumberFormat="1" applyFont="1" applyFill="1" applyBorder="1" applyAlignment="1">
      <alignment horizontal="left" vertical="center" indent="1"/>
    </xf>
    <xf numFmtId="177" fontId="6" fillId="0" borderId="1" xfId="55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 applyProtection="1">
      <alignment horizontal="left" vertical="center"/>
      <protection locked="0"/>
    </xf>
    <xf numFmtId="178" fontId="16" fillId="0" borderId="1" xfId="9" applyNumberFormat="1" applyFont="1" applyFill="1" applyBorder="1" applyAlignment="1">
      <alignment horizontal="left" vertical="center"/>
    </xf>
    <xf numFmtId="0" fontId="16" fillId="3" borderId="1" xfId="55" applyFont="1" applyFill="1" applyBorder="1" applyAlignment="1">
      <alignment horizontal="left" vertical="center"/>
    </xf>
    <xf numFmtId="177" fontId="6" fillId="3" borderId="1" xfId="55" applyNumberFormat="1" applyFont="1" applyFill="1" applyBorder="1" applyAlignment="1">
      <alignment vertical="center"/>
    </xf>
    <xf numFmtId="178" fontId="16" fillId="3" borderId="1" xfId="56" applyNumberFormat="1" applyFont="1" applyFill="1" applyBorder="1" applyAlignment="1">
      <alignment horizontal="left" vertical="center"/>
    </xf>
    <xf numFmtId="178" fontId="16" fillId="3" borderId="1" xfId="56" applyNumberFormat="1" applyFont="1" applyFill="1" applyBorder="1" applyAlignment="1">
      <alignment horizontal="left" vertical="center" indent="2"/>
    </xf>
    <xf numFmtId="177" fontId="6" fillId="3" borderId="1" xfId="55" applyNumberFormat="1" applyFont="1" applyFill="1" applyBorder="1"/>
    <xf numFmtId="178" fontId="16" fillId="0" borderId="1" xfId="56" applyNumberFormat="1" applyFont="1" applyFill="1" applyBorder="1" applyAlignment="1">
      <alignment horizontal="left" vertical="center" indent="2"/>
    </xf>
    <xf numFmtId="177" fontId="6" fillId="0" borderId="1" xfId="55" applyNumberFormat="1" applyFont="1" applyBorder="1"/>
    <xf numFmtId="0" fontId="17" fillId="0" borderId="0" xfId="0" applyFont="1" applyFill="1" applyAlignment="1">
      <alignment vertical="top"/>
    </xf>
    <xf numFmtId="0" fontId="18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179" fontId="21" fillId="0" borderId="1" xfId="2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>
      <alignment vertical="center"/>
    </xf>
    <xf numFmtId="4" fontId="1" fillId="0" borderId="5" xfId="0" applyNumberFormat="1" applyFont="1" applyFill="1" applyBorder="1" applyAlignment="1">
      <alignment horizontal="right" vertical="center" wrapText="1"/>
    </xf>
    <xf numFmtId="180" fontId="23" fillId="0" borderId="5" xfId="0" applyNumberFormat="1" applyFont="1" applyFill="1" applyBorder="1" applyAlignment="1">
      <alignment horizontal="right" vertical="center" wrapText="1"/>
    </xf>
    <xf numFmtId="180" fontId="23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>
      <alignment vertical="center"/>
    </xf>
    <xf numFmtId="0" fontId="18" fillId="0" borderId="1" xfId="0" applyFont="1" applyBorder="1">
      <alignment vertical="center"/>
    </xf>
    <xf numFmtId="181" fontId="23" fillId="0" borderId="6" xfId="0" applyNumberFormat="1" applyFont="1" applyFill="1" applyBorder="1" applyAlignment="1">
      <alignment horizontal="right" vertical="center" wrapText="1"/>
    </xf>
    <xf numFmtId="0" fontId="24" fillId="2" borderId="0" xfId="50" applyFont="1" applyFill="1" applyAlignment="1">
      <alignment vertical="center"/>
    </xf>
    <xf numFmtId="0" fontId="25" fillId="0" borderId="0" xfId="0" applyFont="1" applyFill="1" applyAlignment="1" applyProtection="1">
      <protection locked="0"/>
    </xf>
    <xf numFmtId="0" fontId="23" fillId="0" borderId="0" xfId="0" applyFont="1" applyFill="1" applyAlignment="1">
      <alignment vertical="center"/>
    </xf>
    <xf numFmtId="0" fontId="19" fillId="0" borderId="0" xfId="50" applyFont="1" applyFill="1" applyAlignment="1">
      <alignment horizontal="center" vertical="center"/>
    </xf>
    <xf numFmtId="0" fontId="26" fillId="0" borderId="0" xfId="50" applyFont="1" applyFill="1" applyBorder="1" applyAlignment="1">
      <alignment horizontal="center" vertical="top"/>
    </xf>
    <xf numFmtId="182" fontId="26" fillId="0" borderId="0" xfId="50" applyNumberFormat="1" applyFont="1" applyFill="1" applyBorder="1" applyAlignment="1">
      <alignment horizontal="right"/>
    </xf>
    <xf numFmtId="0" fontId="27" fillId="0" borderId="0" xfId="50" applyFont="1" applyFill="1" applyAlignment="1">
      <alignment horizontal="right"/>
    </xf>
    <xf numFmtId="176" fontId="27" fillId="0" borderId="8" xfId="50" applyNumberFormat="1" applyFont="1" applyFill="1" applyBorder="1" applyAlignment="1">
      <alignment horizontal="right"/>
    </xf>
    <xf numFmtId="0" fontId="17" fillId="0" borderId="5" xfId="0" applyFont="1" applyFill="1" applyBorder="1" applyAlignment="1"/>
    <xf numFmtId="2" fontId="8" fillId="0" borderId="5" xfId="0" applyNumberFormat="1" applyFont="1" applyFill="1" applyBorder="1" applyAlignment="1">
      <alignment horizontal="right" vertical="center"/>
    </xf>
    <xf numFmtId="180" fontId="8" fillId="0" borderId="5" xfId="0" applyNumberFormat="1" applyFont="1" applyFill="1" applyBorder="1" applyAlignment="1">
      <alignment vertical="center"/>
    </xf>
    <xf numFmtId="10" fontId="8" fillId="0" borderId="5" xfId="0" applyNumberFormat="1" applyFont="1" applyFill="1" applyBorder="1" applyAlignment="1">
      <alignment vertical="center"/>
    </xf>
    <xf numFmtId="2" fontId="8" fillId="0" borderId="5" xfId="0" applyNumberFormat="1" applyFont="1" applyFill="1" applyBorder="1" applyAlignment="1" applyProtection="1">
      <alignment horizontal="right" vertical="center"/>
      <protection locked="0"/>
    </xf>
    <xf numFmtId="2" fontId="17" fillId="0" borderId="5" xfId="0" applyNumberFormat="1" applyFont="1" applyFill="1" applyBorder="1" applyAlignment="1" applyProtection="1">
      <alignment horizontal="right" vertical="center"/>
      <protection locked="0"/>
    </xf>
    <xf numFmtId="2" fontId="17" fillId="0" borderId="5" xfId="0" applyNumberFormat="1" applyFont="1" applyFill="1" applyBorder="1" applyAlignment="1">
      <alignment horizontal="right" vertical="center"/>
    </xf>
    <xf numFmtId="2" fontId="8" fillId="0" borderId="5" xfId="0" applyNumberFormat="1" applyFont="1" applyFill="1" applyBorder="1" applyAlignment="1">
      <alignment vertical="center"/>
    </xf>
    <xf numFmtId="0" fontId="28" fillId="2" borderId="0" xfId="50" applyFont="1" applyFill="1" applyAlignment="1">
      <alignment vertical="center"/>
    </xf>
    <xf numFmtId="0" fontId="2" fillId="2" borderId="0" xfId="50" applyFont="1" applyFill="1" applyAlignment="1">
      <alignment vertical="center"/>
    </xf>
    <xf numFmtId="0" fontId="29" fillId="2" borderId="0" xfId="50" applyFont="1" applyFill="1" applyAlignment="1">
      <alignment vertical="center"/>
    </xf>
    <xf numFmtId="0" fontId="1" fillId="0" borderId="0" xfId="50" applyFont="1"/>
    <xf numFmtId="0" fontId="1" fillId="2" borderId="0" xfId="50" applyFont="1" applyFill="1" applyAlignment="1">
      <alignment vertical="center"/>
    </xf>
    <xf numFmtId="182" fontId="1" fillId="2" borderId="0" xfId="50" applyNumberFormat="1" applyFont="1" applyFill="1" applyAlignment="1">
      <alignment horizontal="right"/>
    </xf>
    <xf numFmtId="0" fontId="30" fillId="2" borderId="0" xfId="50" applyFont="1" applyFill="1" applyAlignment="1">
      <alignment horizontal="right"/>
    </xf>
    <xf numFmtId="176" fontId="30" fillId="2" borderId="0" xfId="50" applyNumberFormat="1" applyFont="1" applyFill="1" applyAlignment="1">
      <alignment horizontal="right"/>
    </xf>
    <xf numFmtId="0" fontId="1" fillId="2" borderId="0" xfId="50" applyFont="1" applyFill="1"/>
    <xf numFmtId="0" fontId="19" fillId="0" borderId="0" xfId="50" applyFont="1" applyFill="1" applyBorder="1" applyAlignment="1">
      <alignment horizontal="center" vertical="center"/>
    </xf>
    <xf numFmtId="176" fontId="27" fillId="0" borderId="8" xfId="50" applyNumberFormat="1" applyFont="1" applyFill="1" applyBorder="1" applyAlignment="1">
      <alignment horizontal="right" vertical="center"/>
    </xf>
    <xf numFmtId="0" fontId="26" fillId="0" borderId="2" xfId="50" applyFont="1" applyFill="1" applyBorder="1" applyAlignment="1">
      <alignment horizontal="center" vertical="center"/>
    </xf>
    <xf numFmtId="182" fontId="26" fillId="0" borderId="1" xfId="50" applyNumberFormat="1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 wrapText="1"/>
    </xf>
    <xf numFmtId="0" fontId="26" fillId="0" borderId="3" xfId="50" applyFont="1" applyFill="1" applyBorder="1" applyAlignment="1">
      <alignment horizontal="center" vertical="center"/>
    </xf>
    <xf numFmtId="0" fontId="27" fillId="0" borderId="1" xfId="50" applyFont="1" applyFill="1" applyBorder="1" applyAlignment="1">
      <alignment horizontal="center" vertical="center" wrapText="1"/>
    </xf>
    <xf numFmtId="176" fontId="27" fillId="0" borderId="1" xfId="5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vertical="center"/>
    </xf>
    <xf numFmtId="177" fontId="31" fillId="0" borderId="3" xfId="50" applyNumberFormat="1" applyFont="1" applyFill="1" applyBorder="1" applyAlignment="1">
      <alignment horizontal="right" vertical="center"/>
    </xf>
    <xf numFmtId="181" fontId="23" fillId="0" borderId="1" xfId="53" applyNumberFormat="1" applyFont="1" applyFill="1" applyBorder="1" applyAlignment="1" applyProtection="1">
      <alignment vertical="center"/>
      <protection locked="0"/>
    </xf>
    <xf numFmtId="10" fontId="23" fillId="0" borderId="1" xfId="53" applyNumberFormat="1" applyFont="1" applyFill="1" applyBorder="1" applyAlignment="1" applyProtection="1">
      <alignment vertical="center"/>
    </xf>
    <xf numFmtId="0" fontId="23" fillId="0" borderId="5" xfId="0" applyFont="1" applyFill="1" applyBorder="1" applyAlignment="1">
      <alignment vertical="center"/>
    </xf>
    <xf numFmtId="2" fontId="23" fillId="0" borderId="5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9" fontId="23" fillId="0" borderId="1" xfId="53" applyNumberFormat="1" applyFont="1" applyFill="1" applyBorder="1" applyAlignment="1" applyProtection="1">
      <alignment vertical="center"/>
    </xf>
    <xf numFmtId="0" fontId="32" fillId="0" borderId="0" xfId="0" applyFont="1" applyFill="1" applyAlignment="1">
      <alignment vertical="top"/>
    </xf>
    <xf numFmtId="0" fontId="14" fillId="0" borderId="0" xfId="52" applyFont="1" applyAlignment="1">
      <alignment horizontal="center" vertical="center"/>
    </xf>
    <xf numFmtId="0" fontId="14" fillId="0" borderId="0" xfId="52" applyFont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34" fillId="0" borderId="2" xfId="50" applyFont="1" applyFill="1" applyBorder="1" applyAlignment="1">
      <alignment horizontal="center" vertical="center" wrapText="1"/>
    </xf>
    <xf numFmtId="0" fontId="34" fillId="0" borderId="9" xfId="50" applyFont="1" applyFill="1" applyBorder="1" applyAlignment="1">
      <alignment horizontal="center" vertical="center" wrapText="1"/>
    </xf>
    <xf numFmtId="0" fontId="34" fillId="0" borderId="10" xfId="50" applyFont="1" applyFill="1" applyBorder="1" applyAlignment="1">
      <alignment horizontal="center" vertical="center" wrapText="1"/>
    </xf>
    <xf numFmtId="0" fontId="34" fillId="0" borderId="3" xfId="50" applyFont="1" applyFill="1" applyBorder="1" applyAlignment="1">
      <alignment horizontal="center" vertical="center" wrapText="1"/>
    </xf>
    <xf numFmtId="0" fontId="34" fillId="0" borderId="1" xfId="50" applyFont="1" applyFill="1" applyBorder="1" applyAlignment="1">
      <alignment horizontal="center" vertical="center" wrapText="1"/>
    </xf>
    <xf numFmtId="176" fontId="34" fillId="0" borderId="1" xfId="5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>
      <alignment vertical="top"/>
    </xf>
    <xf numFmtId="10" fontId="23" fillId="0" borderId="1" xfId="0" applyNumberFormat="1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 applyProtection="1">
      <alignment horizontal="right" vertical="center"/>
      <protection locked="0"/>
    </xf>
    <xf numFmtId="0" fontId="35" fillId="0" borderId="1" xfId="0" applyFont="1" applyFill="1" applyBorder="1" applyAlignment="1">
      <alignment horizontal="left" vertical="center"/>
    </xf>
    <xf numFmtId="2" fontId="35" fillId="0" borderId="1" xfId="0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</cellXfs>
  <cellStyles count="57">
    <cellStyle name="常规" xfId="0" builtinId="0"/>
    <cellStyle name="货币[0]" xfId="1" builtinId="7"/>
    <cellStyle name="常规_2016年预算(含省提前告知）新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20150306181035" xfId="51"/>
    <cellStyle name="常规_全" xfId="52"/>
    <cellStyle name="常规_2008年支出预算" xfId="53"/>
    <cellStyle name="常规_2007年市本级支出预算总表（报出表）" xfId="54"/>
    <cellStyle name="常规 5" xfId="55"/>
    <cellStyle name="千位分隔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tabSelected="1" workbookViewId="0">
      <selection activeCell="A13" sqref="A13"/>
    </sheetView>
  </sheetViews>
  <sheetFormatPr defaultColWidth="9" defaultRowHeight="14.25"/>
  <cols>
    <col min="1" max="1" width="104.875" style="1" customWidth="1"/>
    <col min="2" max="16384" width="9" style="1"/>
  </cols>
  <sheetData>
    <row r="1" s="1" customFormat="1" ht="153" customHeight="1"/>
    <row r="2" s="3" customFormat="1" ht="40.5" customHeight="1" spans="1:1">
      <c r="A2" s="127" t="s">
        <v>0</v>
      </c>
    </row>
    <row r="3" s="1" customFormat="1" ht="15" customHeight="1"/>
    <row r="4" s="126" customFormat="1" ht="39.95" customHeight="1" spans="1:1">
      <c r="A4" s="126" t="s">
        <v>1</v>
      </c>
    </row>
    <row r="5" s="126" customFormat="1" ht="39.95" customHeight="1" spans="1:1">
      <c r="A5" s="126" t="s">
        <v>2</v>
      </c>
    </row>
    <row r="6" s="126" customFormat="1" ht="39.95" customHeight="1" spans="1:1">
      <c r="A6" s="126" t="s">
        <v>3</v>
      </c>
    </row>
    <row r="7" s="126" customFormat="1" ht="39.95" customHeight="1" spans="1:1">
      <c r="A7" s="126" t="s">
        <v>4</v>
      </c>
    </row>
    <row r="8" s="126" customFormat="1" ht="39.95" customHeight="1" spans="1:1">
      <c r="A8" s="126" t="s">
        <v>5</v>
      </c>
    </row>
    <row r="9" s="126" customFormat="1" ht="39.95" customHeight="1" spans="1:1">
      <c r="A9" s="128" t="s">
        <v>6</v>
      </c>
    </row>
    <row r="10" s="126" customFormat="1" ht="39.95" customHeight="1" spans="1:1">
      <c r="A10" s="128"/>
    </row>
    <row r="11" s="126" customFormat="1" ht="39.95" customHeight="1" spans="1:1">
      <c r="A11" s="1"/>
    </row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</sheetData>
  <printOptions horizontalCentered="1"/>
  <pageMargins left="0.156944444444444" right="0.39300000667572" top="0.39300000667572" bottom="0.39300000667572" header="0.504000008106232" footer="0.50400000810623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8" defaultRowHeight="15" customHeight="1"/>
  <cols>
    <col min="1" max="1" width="18.375" style="49" customWidth="1"/>
    <col min="2" max="2" width="20.625" style="49" customWidth="1"/>
    <col min="3" max="6" width="18.75" style="49" customWidth="1"/>
    <col min="7" max="16383" width="8" style="49"/>
  </cols>
  <sheetData>
    <row r="1" s="49" customFormat="1" customHeight="1" spans="1:19">
      <c r="A1" s="51" t="s">
        <v>7</v>
      </c>
      <c r="B1" s="68"/>
      <c r="C1" s="68"/>
      <c r="D1" s="68"/>
      <c r="E1" s="68"/>
      <c r="F1" s="68"/>
      <c r="O1" s="51"/>
      <c r="P1" s="68"/>
      <c r="Q1" s="68"/>
      <c r="R1" s="68"/>
      <c r="S1" s="68"/>
    </row>
    <row r="2" s="49" customFormat="1" ht="30" customHeight="1" spans="1:6">
      <c r="A2" s="108" t="s">
        <v>8</v>
      </c>
      <c r="B2" s="108"/>
      <c r="C2" s="108"/>
      <c r="D2" s="108"/>
      <c r="E2" s="108"/>
      <c r="F2" s="109"/>
    </row>
    <row r="3" s="49" customFormat="1" ht="30" customHeight="1" spans="1:6">
      <c r="A3" s="110" t="s">
        <v>9</v>
      </c>
      <c r="B3" s="110"/>
      <c r="C3" s="110"/>
      <c r="D3" s="110"/>
      <c r="E3" s="110"/>
      <c r="F3" s="111"/>
    </row>
    <row r="4" s="49" customFormat="1" ht="18" customHeight="1" spans="1:5">
      <c r="A4" s="112" t="s">
        <v>10</v>
      </c>
      <c r="B4" s="112" t="s">
        <v>11</v>
      </c>
      <c r="C4" s="112" t="s">
        <v>12</v>
      </c>
      <c r="D4" s="113" t="s">
        <v>13</v>
      </c>
      <c r="E4" s="114"/>
    </row>
    <row r="5" s="49" customFormat="1" customHeight="1" spans="1:5">
      <c r="A5" s="115"/>
      <c r="B5" s="115"/>
      <c r="C5" s="115"/>
      <c r="D5" s="116" t="s">
        <v>14</v>
      </c>
      <c r="E5" s="117" t="s">
        <v>15</v>
      </c>
    </row>
    <row r="6" s="107" customFormat="1" ht="19" customHeight="1" spans="1:5">
      <c r="A6" s="118" t="s">
        <v>16</v>
      </c>
      <c r="B6" s="119">
        <f>SUM(B7,B24)</f>
        <v>137786</v>
      </c>
      <c r="C6" s="120">
        <f>SUM(C7,C24)</f>
        <v>141655</v>
      </c>
      <c r="D6" s="121">
        <f>C6-B6</f>
        <v>3869</v>
      </c>
      <c r="E6" s="122">
        <f>D6/B6</f>
        <v>0.0280797758843424</v>
      </c>
    </row>
    <row r="7" s="49" customFormat="1" customHeight="1" spans="1:5">
      <c r="A7" s="118" t="s">
        <v>17</v>
      </c>
      <c r="B7" s="119">
        <f>SUM(B8:B23)</f>
        <v>118990</v>
      </c>
      <c r="C7" s="120">
        <f>SUM(C8:C23)</f>
        <v>121530</v>
      </c>
      <c r="D7" s="121">
        <f>C7-B7</f>
        <v>2540</v>
      </c>
      <c r="E7" s="122">
        <f t="shared" ref="E7:E32" si="0">D7/B7</f>
        <v>0.0213463316245063</v>
      </c>
    </row>
    <row r="8" s="49" customFormat="1" customHeight="1" spans="1:5">
      <c r="A8" s="118" t="s">
        <v>18</v>
      </c>
      <c r="B8" s="123">
        <v>64969</v>
      </c>
      <c r="C8" s="123">
        <v>72062</v>
      </c>
      <c r="D8" s="121">
        <f t="shared" ref="D8:D32" si="1">C8-B8</f>
        <v>7093</v>
      </c>
      <c r="E8" s="122">
        <f t="shared" si="0"/>
        <v>0.109175145069187</v>
      </c>
    </row>
    <row r="9" s="49" customFormat="1" customHeight="1" spans="1:5">
      <c r="A9" s="118" t="s">
        <v>19</v>
      </c>
      <c r="B9" s="123">
        <v>3399</v>
      </c>
      <c r="C9" s="123">
        <v>3677</v>
      </c>
      <c r="D9" s="121">
        <f t="shared" si="1"/>
        <v>278</v>
      </c>
      <c r="E9" s="122">
        <f t="shared" si="0"/>
        <v>0.0817887614004119</v>
      </c>
    </row>
    <row r="10" s="49" customFormat="1" customHeight="1" spans="1:5">
      <c r="A10" s="118" t="s">
        <v>20</v>
      </c>
      <c r="B10" s="123">
        <v>0</v>
      </c>
      <c r="C10" s="123"/>
      <c r="D10" s="121">
        <f t="shared" si="1"/>
        <v>0</v>
      </c>
      <c r="E10" s="122"/>
    </row>
    <row r="11" s="49" customFormat="1" customHeight="1" spans="1:5">
      <c r="A11" s="118" t="s">
        <v>21</v>
      </c>
      <c r="B11" s="123">
        <v>1604</v>
      </c>
      <c r="C11" s="123">
        <v>1792</v>
      </c>
      <c r="D11" s="121">
        <f t="shared" si="1"/>
        <v>188</v>
      </c>
      <c r="E11" s="122">
        <f t="shared" si="0"/>
        <v>0.117206982543641</v>
      </c>
    </row>
    <row r="12" s="49" customFormat="1" customHeight="1" spans="1:5">
      <c r="A12" s="118" t="s">
        <v>22</v>
      </c>
      <c r="B12" s="123">
        <v>0</v>
      </c>
      <c r="C12" s="123"/>
      <c r="D12" s="121">
        <f t="shared" si="1"/>
        <v>0</v>
      </c>
      <c r="E12" s="122"/>
    </row>
    <row r="13" s="49" customFormat="1" customHeight="1" spans="1:5">
      <c r="A13" s="118" t="s">
        <v>23</v>
      </c>
      <c r="B13" s="123">
        <v>18071</v>
      </c>
      <c r="C13" s="123">
        <v>22029</v>
      </c>
      <c r="D13" s="121">
        <f t="shared" si="1"/>
        <v>3958</v>
      </c>
      <c r="E13" s="122">
        <f t="shared" si="0"/>
        <v>0.219024957113607</v>
      </c>
    </row>
    <row r="14" s="49" customFormat="1" customHeight="1" spans="1:5">
      <c r="A14" s="118" t="s">
        <v>24</v>
      </c>
      <c r="B14" s="123">
        <v>4354</v>
      </c>
      <c r="C14" s="123">
        <v>4319</v>
      </c>
      <c r="D14" s="121">
        <f t="shared" si="1"/>
        <v>-35</v>
      </c>
      <c r="E14" s="122">
        <f t="shared" si="0"/>
        <v>-0.00803858520900321</v>
      </c>
    </row>
    <row r="15" s="49" customFormat="1" customHeight="1" spans="1:5">
      <c r="A15" s="118" t="s">
        <v>25</v>
      </c>
      <c r="B15" s="123">
        <v>1205</v>
      </c>
      <c r="C15" s="123">
        <v>997</v>
      </c>
      <c r="D15" s="121">
        <f t="shared" si="1"/>
        <v>-208</v>
      </c>
      <c r="E15" s="122">
        <f t="shared" si="0"/>
        <v>-0.172614107883817</v>
      </c>
    </row>
    <row r="16" s="49" customFormat="1" customHeight="1" spans="1:5">
      <c r="A16" s="118" t="s">
        <v>26</v>
      </c>
      <c r="B16" s="123">
        <v>23992</v>
      </c>
      <c r="C16" s="123">
        <v>15241</v>
      </c>
      <c r="D16" s="121">
        <f t="shared" si="1"/>
        <v>-8751</v>
      </c>
      <c r="E16" s="122">
        <f t="shared" si="0"/>
        <v>-0.364746582194065</v>
      </c>
    </row>
    <row r="17" s="49" customFormat="1" customHeight="1" spans="1:5">
      <c r="A17" s="118" t="s">
        <v>27</v>
      </c>
      <c r="B17" s="123"/>
      <c r="C17" s="123"/>
      <c r="D17" s="121">
        <f t="shared" si="1"/>
        <v>0</v>
      </c>
      <c r="E17" s="122"/>
    </row>
    <row r="18" s="49" customFormat="1" customHeight="1" spans="1:5">
      <c r="A18" s="118" t="s">
        <v>28</v>
      </c>
      <c r="B18" s="123">
        <v>6</v>
      </c>
      <c r="C18" s="123">
        <v>1</v>
      </c>
      <c r="D18" s="121">
        <f t="shared" si="1"/>
        <v>-5</v>
      </c>
      <c r="E18" s="122">
        <f t="shared" si="0"/>
        <v>-0.833333333333333</v>
      </c>
    </row>
    <row r="19" s="49" customFormat="1" customHeight="1" spans="1:5">
      <c r="A19" s="118" t="s">
        <v>29</v>
      </c>
      <c r="B19" s="123">
        <v>471</v>
      </c>
      <c r="C19" s="123">
        <v>665</v>
      </c>
      <c r="D19" s="121">
        <f t="shared" si="1"/>
        <v>194</v>
      </c>
      <c r="E19" s="122">
        <f t="shared" si="0"/>
        <v>0.411889596602972</v>
      </c>
    </row>
    <row r="20" s="49" customFormat="1" customHeight="1" spans="1:5">
      <c r="A20" s="118" t="s">
        <v>30</v>
      </c>
      <c r="B20" s="123">
        <v>919</v>
      </c>
      <c r="C20" s="123">
        <v>747</v>
      </c>
      <c r="D20" s="121">
        <f t="shared" si="1"/>
        <v>-172</v>
      </c>
      <c r="E20" s="122">
        <f t="shared" si="0"/>
        <v>-0.187159956474429</v>
      </c>
    </row>
    <row r="21" s="49" customFormat="1" customHeight="1" spans="1:5">
      <c r="A21" s="118" t="s">
        <v>31</v>
      </c>
      <c r="B21" s="123">
        <v>0</v>
      </c>
      <c r="C21" s="123"/>
      <c r="D21" s="121">
        <f t="shared" si="1"/>
        <v>0</v>
      </c>
      <c r="E21" s="122"/>
    </row>
    <row r="22" s="49" customFormat="1" customHeight="1" spans="1:5">
      <c r="A22" s="118" t="s">
        <v>32</v>
      </c>
      <c r="B22" s="123">
        <v>0</v>
      </c>
      <c r="C22" s="123"/>
      <c r="D22" s="121">
        <f t="shared" si="1"/>
        <v>0</v>
      </c>
      <c r="E22" s="122"/>
    </row>
    <row r="23" s="49" customFormat="1" customHeight="1" spans="1:5">
      <c r="A23" s="118" t="s">
        <v>33</v>
      </c>
      <c r="B23" s="123">
        <v>0</v>
      </c>
      <c r="C23" s="123"/>
      <c r="D23" s="121">
        <f t="shared" si="1"/>
        <v>0</v>
      </c>
      <c r="E23" s="122"/>
    </row>
    <row r="24" s="49" customFormat="1" customHeight="1" spans="1:5">
      <c r="A24" s="118" t="s">
        <v>34</v>
      </c>
      <c r="B24" s="119">
        <f>SUM(B25:B32)</f>
        <v>18796</v>
      </c>
      <c r="C24" s="120">
        <f>SUM(C25:C32)</f>
        <v>20125</v>
      </c>
      <c r="D24" s="121">
        <f t="shared" si="1"/>
        <v>1329</v>
      </c>
      <c r="E24" s="122">
        <f t="shared" si="0"/>
        <v>0.0707065333049585</v>
      </c>
    </row>
    <row r="25" s="49" customFormat="1" customHeight="1" spans="1:5">
      <c r="A25" s="118" t="s">
        <v>35</v>
      </c>
      <c r="B25" s="123">
        <v>18576</v>
      </c>
      <c r="C25" s="123">
        <v>19883</v>
      </c>
      <c r="D25" s="121">
        <f t="shared" si="1"/>
        <v>1307</v>
      </c>
      <c r="E25" s="122">
        <f t="shared" si="0"/>
        <v>0.0703596037898363</v>
      </c>
    </row>
    <row r="26" s="49" customFormat="1" customHeight="1" spans="1:5">
      <c r="A26" s="118" t="s">
        <v>36</v>
      </c>
      <c r="B26" s="123">
        <v>0</v>
      </c>
      <c r="C26" s="123"/>
      <c r="D26" s="121">
        <f t="shared" si="1"/>
        <v>0</v>
      </c>
      <c r="E26" s="122"/>
    </row>
    <row r="27" s="49" customFormat="1" customHeight="1" spans="1:5">
      <c r="A27" s="118" t="s">
        <v>37</v>
      </c>
      <c r="B27" s="123">
        <v>209</v>
      </c>
      <c r="C27" s="123">
        <v>233</v>
      </c>
      <c r="D27" s="121">
        <f t="shared" si="1"/>
        <v>24</v>
      </c>
      <c r="E27" s="122">
        <f t="shared" si="0"/>
        <v>0.114832535885167</v>
      </c>
    </row>
    <row r="28" s="49" customFormat="1" customHeight="1" spans="1:5">
      <c r="A28" s="118" t="s">
        <v>38</v>
      </c>
      <c r="B28" s="123">
        <v>0</v>
      </c>
      <c r="C28" s="123"/>
      <c r="D28" s="121">
        <f t="shared" si="1"/>
        <v>0</v>
      </c>
      <c r="E28" s="122"/>
    </row>
    <row r="29" s="49" customFormat="1" customHeight="1" spans="1:5">
      <c r="A29" s="118" t="s">
        <v>39</v>
      </c>
      <c r="B29" s="123">
        <v>11</v>
      </c>
      <c r="C29" s="123">
        <v>9</v>
      </c>
      <c r="D29" s="121">
        <f t="shared" si="1"/>
        <v>-2</v>
      </c>
      <c r="E29" s="122">
        <f t="shared" si="0"/>
        <v>-0.181818181818182</v>
      </c>
    </row>
    <row r="30" s="49" customFormat="1" customHeight="1" spans="1:5">
      <c r="A30" s="118" t="s">
        <v>40</v>
      </c>
      <c r="B30" s="123">
        <v>0</v>
      </c>
      <c r="C30" s="120">
        <v>0</v>
      </c>
      <c r="D30" s="121">
        <f t="shared" si="1"/>
        <v>0</v>
      </c>
      <c r="E30" s="122"/>
    </row>
    <row r="31" s="49" customFormat="1" customHeight="1" spans="1:5">
      <c r="A31" s="124" t="s">
        <v>41</v>
      </c>
      <c r="B31" s="125">
        <v>0</v>
      </c>
      <c r="C31" s="120">
        <v>0</v>
      </c>
      <c r="D31" s="121">
        <f t="shared" si="1"/>
        <v>0</v>
      </c>
      <c r="E31" s="122"/>
    </row>
    <row r="32" s="49" customFormat="1" customHeight="1" spans="1:5">
      <c r="A32" s="124" t="s">
        <v>42</v>
      </c>
      <c r="B32" s="125">
        <v>0</v>
      </c>
      <c r="C32" s="120">
        <v>0</v>
      </c>
      <c r="D32" s="121">
        <f t="shared" si="1"/>
        <v>0</v>
      </c>
      <c r="E32" s="122"/>
    </row>
  </sheetData>
  <mergeCells count="7">
    <mergeCell ref="A1:F1"/>
    <mergeCell ref="A2:E2"/>
    <mergeCell ref="A3:E3"/>
    <mergeCell ref="D4:E4"/>
    <mergeCell ref="A4:A5"/>
    <mergeCell ref="B4:B5"/>
    <mergeCell ref="C4:C5"/>
  </mergeCells>
  <printOptions horizontalCentered="1"/>
  <pageMargins left="0.39300000667572" right="0.39300000667572" top="0.39300000667572" bottom="0.39300000667572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3"/>
  <sheetViews>
    <sheetView workbookViewId="0">
      <pane ySplit="6" topLeftCell="A7" activePane="bottomLeft" state="frozen"/>
      <selection/>
      <selection pane="bottomLeft" activeCell="B10" sqref="B10"/>
    </sheetView>
  </sheetViews>
  <sheetFormatPr defaultColWidth="9" defaultRowHeight="21.95" customHeight="1"/>
  <cols>
    <col min="1" max="1" width="24.5666666666667" style="86" customWidth="1"/>
    <col min="2" max="2" width="17.3833333333333" style="87" customWidth="1"/>
    <col min="3" max="3" width="17.75" style="87" customWidth="1"/>
    <col min="4" max="4" width="14.5" style="88" customWidth="1"/>
    <col min="5" max="5" width="15.2" style="89" customWidth="1"/>
    <col min="6" max="252" width="9" style="90"/>
    <col min="253" max="16384" width="9" style="85"/>
  </cols>
  <sheetData>
    <row r="1" s="49" customFormat="1" ht="15" customHeight="1" spans="1:18">
      <c r="A1" s="51" t="s">
        <v>43</v>
      </c>
      <c r="B1" s="68"/>
      <c r="C1" s="68"/>
      <c r="D1" s="68"/>
      <c r="E1" s="68"/>
      <c r="N1" s="51"/>
      <c r="O1" s="68"/>
      <c r="P1" s="68"/>
      <c r="Q1" s="68"/>
      <c r="R1" s="68"/>
    </row>
    <row r="2" s="82" customFormat="1" ht="24" customHeight="1" spans="1:5">
      <c r="A2" s="91" t="s">
        <v>44</v>
      </c>
      <c r="B2" s="91"/>
      <c r="C2" s="91"/>
      <c r="D2" s="91"/>
      <c r="E2" s="91"/>
    </row>
    <row r="3" s="2" customFormat="1" ht="27" customHeight="1" spans="1:5">
      <c r="A3" s="70"/>
      <c r="B3" s="71"/>
      <c r="C3" s="71"/>
      <c r="D3" s="72"/>
      <c r="E3" s="92" t="s">
        <v>45</v>
      </c>
    </row>
    <row r="4" s="2" customFormat="1" ht="20.1" customHeight="1" spans="1:5">
      <c r="A4" s="93" t="s">
        <v>10</v>
      </c>
      <c r="B4" s="94" t="s">
        <v>46</v>
      </c>
      <c r="C4" s="94" t="s">
        <v>12</v>
      </c>
      <c r="D4" s="95" t="s">
        <v>47</v>
      </c>
      <c r="E4" s="95"/>
    </row>
    <row r="5" s="2" customFormat="1" ht="18" customHeight="1" spans="1:5">
      <c r="A5" s="96"/>
      <c r="B5" s="94"/>
      <c r="C5" s="94"/>
      <c r="D5" s="97" t="s">
        <v>14</v>
      </c>
      <c r="E5" s="98" t="s">
        <v>15</v>
      </c>
    </row>
    <row r="6" s="83" customFormat="1" ht="18" customHeight="1" spans="1:5">
      <c r="A6" s="99" t="s">
        <v>48</v>
      </c>
      <c r="B6" s="100">
        <f>SUM(B7:B33)</f>
        <v>8526</v>
      </c>
      <c r="C6" s="100">
        <f>SUM(C7:C33)</f>
        <v>10640</v>
      </c>
      <c r="D6" s="101">
        <f>C6-B6</f>
        <v>2114</v>
      </c>
      <c r="E6" s="102">
        <f>D6/B6</f>
        <v>0.247947454844006</v>
      </c>
    </row>
    <row r="7" s="84" customFormat="1" ht="18" customHeight="1" spans="1:5">
      <c r="A7" s="103" t="s">
        <v>49</v>
      </c>
      <c r="B7" s="104">
        <v>2751.6</v>
      </c>
      <c r="C7" s="104">
        <v>4055.86</v>
      </c>
      <c r="D7" s="101">
        <f t="shared" ref="D7:D33" si="0">C7-B7</f>
        <v>1304.26</v>
      </c>
      <c r="E7" s="102">
        <f>D7/B7</f>
        <v>0.474000581479866</v>
      </c>
    </row>
    <row r="8" s="84" customFormat="1" ht="18" customHeight="1" spans="1:5">
      <c r="A8" s="103" t="s">
        <v>50</v>
      </c>
      <c r="B8" s="104">
        <v>0</v>
      </c>
      <c r="C8" s="104">
        <v>0</v>
      </c>
      <c r="D8" s="101">
        <f t="shared" si="0"/>
        <v>0</v>
      </c>
      <c r="E8" s="102"/>
    </row>
    <row r="9" s="84" customFormat="1" ht="18" customHeight="1" spans="1:5">
      <c r="A9" s="103" t="s">
        <v>51</v>
      </c>
      <c r="B9" s="104">
        <v>0</v>
      </c>
      <c r="C9" s="104">
        <v>0</v>
      </c>
      <c r="D9" s="101">
        <f t="shared" si="0"/>
        <v>0</v>
      </c>
      <c r="E9" s="102"/>
    </row>
    <row r="10" s="84" customFormat="1" ht="18" customHeight="1" spans="1:5">
      <c r="A10" s="103" t="s">
        <v>52</v>
      </c>
      <c r="B10" s="104">
        <v>0</v>
      </c>
      <c r="C10" s="104">
        <v>0</v>
      </c>
      <c r="D10" s="101">
        <f t="shared" si="0"/>
        <v>0</v>
      </c>
      <c r="E10" s="102"/>
    </row>
    <row r="11" s="84" customFormat="1" ht="18" customHeight="1" spans="1:5">
      <c r="A11" s="103" t="s">
        <v>53</v>
      </c>
      <c r="B11" s="104">
        <v>0</v>
      </c>
      <c r="C11" s="104">
        <v>0</v>
      </c>
      <c r="D11" s="101">
        <f t="shared" si="0"/>
        <v>0</v>
      </c>
      <c r="E11" s="102"/>
    </row>
    <row r="12" s="84" customFormat="1" ht="18" customHeight="1" spans="1:5">
      <c r="A12" s="103" t="s">
        <v>54</v>
      </c>
      <c r="B12" s="104">
        <v>955.3</v>
      </c>
      <c r="C12" s="104">
        <v>1366.36</v>
      </c>
      <c r="D12" s="101">
        <f t="shared" si="0"/>
        <v>411.06</v>
      </c>
      <c r="E12" s="102">
        <f>D12/B12</f>
        <v>0.430294148435047</v>
      </c>
    </row>
    <row r="13" s="84" customFormat="1" ht="18" customHeight="1" spans="1:5">
      <c r="A13" s="103" t="s">
        <v>55</v>
      </c>
      <c r="B13" s="104">
        <v>0</v>
      </c>
      <c r="C13" s="104">
        <v>0</v>
      </c>
      <c r="D13" s="101">
        <f t="shared" si="0"/>
        <v>0</v>
      </c>
      <c r="E13" s="102"/>
    </row>
    <row r="14" s="84" customFormat="1" ht="18" customHeight="1" spans="1:5">
      <c r="A14" s="103" t="s">
        <v>56</v>
      </c>
      <c r="B14" s="104">
        <v>32.18</v>
      </c>
      <c r="C14" s="104">
        <v>41.22</v>
      </c>
      <c r="D14" s="101">
        <f t="shared" si="0"/>
        <v>9.04</v>
      </c>
      <c r="E14" s="102">
        <f>D14/B14</f>
        <v>0.280919825978869</v>
      </c>
    </row>
    <row r="15" s="84" customFormat="1" ht="18" customHeight="1" spans="1:5">
      <c r="A15" s="103" t="s">
        <v>57</v>
      </c>
      <c r="B15" s="104">
        <v>35.22</v>
      </c>
      <c r="C15" s="104">
        <v>19.73</v>
      </c>
      <c r="D15" s="101">
        <f t="shared" si="0"/>
        <v>-15.49</v>
      </c>
      <c r="E15" s="102">
        <f>D15/B15</f>
        <v>-0.439806927881885</v>
      </c>
    </row>
    <row r="16" s="84" customFormat="1" ht="18" customHeight="1" spans="1:5">
      <c r="A16" s="103" t="s">
        <v>58</v>
      </c>
      <c r="B16" s="104">
        <v>1243</v>
      </c>
      <c r="C16" s="104">
        <v>1286.18</v>
      </c>
      <c r="D16" s="101">
        <f t="shared" si="0"/>
        <v>43.1800000000001</v>
      </c>
      <c r="E16" s="102">
        <f>D16/B16</f>
        <v>0.0347385358004828</v>
      </c>
    </row>
    <row r="17" s="84" customFormat="1" ht="18" customHeight="1" spans="1:5">
      <c r="A17" s="103" t="s">
        <v>59</v>
      </c>
      <c r="B17" s="104">
        <v>171.62</v>
      </c>
      <c r="C17" s="104">
        <v>607.61</v>
      </c>
      <c r="D17" s="101">
        <f t="shared" si="0"/>
        <v>435.99</v>
      </c>
      <c r="E17" s="102">
        <f>D17/B17</f>
        <v>2.5404381773686</v>
      </c>
    </row>
    <row r="18" s="84" customFormat="1" ht="18" customHeight="1" spans="1:5">
      <c r="A18" s="103" t="s">
        <v>60</v>
      </c>
      <c r="B18" s="104">
        <v>0</v>
      </c>
      <c r="C18" s="104">
        <v>0</v>
      </c>
      <c r="D18" s="101">
        <f t="shared" si="0"/>
        <v>0</v>
      </c>
      <c r="E18" s="102"/>
    </row>
    <row r="19" s="84" customFormat="1" ht="18" customHeight="1" spans="1:5">
      <c r="A19" s="103" t="s">
        <v>61</v>
      </c>
      <c r="B19" s="104">
        <v>0</v>
      </c>
      <c r="C19" s="104">
        <v>0</v>
      </c>
      <c r="D19" s="101">
        <f t="shared" si="0"/>
        <v>0</v>
      </c>
      <c r="E19" s="102"/>
    </row>
    <row r="20" s="84" customFormat="1" ht="18" customHeight="1" spans="1:5">
      <c r="A20" s="103" t="s">
        <v>62</v>
      </c>
      <c r="B20" s="104">
        <v>2814</v>
      </c>
      <c r="C20" s="104">
        <v>2386</v>
      </c>
      <c r="D20" s="101">
        <f t="shared" si="0"/>
        <v>-428</v>
      </c>
      <c r="E20" s="102">
        <f>D20/B20</f>
        <v>-0.152096659559346</v>
      </c>
    </row>
    <row r="21" s="84" customFormat="1" ht="18" customHeight="1" spans="1:5">
      <c r="A21" s="103" t="s">
        <v>63</v>
      </c>
      <c r="B21" s="104">
        <v>145</v>
      </c>
      <c r="C21" s="104">
        <v>0</v>
      </c>
      <c r="D21" s="101">
        <f t="shared" si="0"/>
        <v>-145</v>
      </c>
      <c r="E21" s="102">
        <f>D21/B21</f>
        <v>-1</v>
      </c>
    </row>
    <row r="22" s="84" customFormat="1" ht="18" customHeight="1" spans="1:5">
      <c r="A22" s="105" t="s">
        <v>64</v>
      </c>
      <c r="B22" s="104">
        <v>0</v>
      </c>
      <c r="C22" s="104">
        <v>0</v>
      </c>
      <c r="D22" s="101">
        <f t="shared" si="0"/>
        <v>0</v>
      </c>
      <c r="E22" s="102"/>
    </row>
    <row r="23" s="84" customFormat="1" ht="18" customHeight="1" spans="1:5">
      <c r="A23" s="103" t="s">
        <v>65</v>
      </c>
      <c r="B23" s="104">
        <v>0</v>
      </c>
      <c r="C23" s="104">
        <v>0</v>
      </c>
      <c r="D23" s="101">
        <f t="shared" si="0"/>
        <v>0</v>
      </c>
      <c r="E23" s="102"/>
    </row>
    <row r="24" s="84" customFormat="1" ht="18" customHeight="1" spans="1:5">
      <c r="A24" s="103" t="s">
        <v>66</v>
      </c>
      <c r="B24" s="104">
        <v>26.8</v>
      </c>
      <c r="C24" s="104">
        <v>20.8</v>
      </c>
      <c r="D24" s="101">
        <f t="shared" si="0"/>
        <v>-6</v>
      </c>
      <c r="E24" s="102">
        <f>D24/B24</f>
        <v>-0.223880597014925</v>
      </c>
    </row>
    <row r="25" s="84" customFormat="1" ht="18" customHeight="1" spans="1:5">
      <c r="A25" s="103" t="s">
        <v>67</v>
      </c>
      <c r="B25" s="104">
        <v>34.83</v>
      </c>
      <c r="C25" s="104">
        <v>35</v>
      </c>
      <c r="D25" s="101">
        <f t="shared" si="0"/>
        <v>0.170000000000002</v>
      </c>
      <c r="E25" s="102">
        <f>D25/B25</f>
        <v>0.0048808498420902</v>
      </c>
    </row>
    <row r="26" s="84" customFormat="1" ht="18" customHeight="1" spans="1:5">
      <c r="A26" s="103" t="s">
        <v>68</v>
      </c>
      <c r="B26" s="104">
        <v>0</v>
      </c>
      <c r="C26" s="104">
        <v>0</v>
      </c>
      <c r="D26" s="101">
        <f t="shared" si="0"/>
        <v>0</v>
      </c>
      <c r="E26" s="102"/>
    </row>
    <row r="27" s="84" customFormat="1" ht="18" customHeight="1" spans="1:5">
      <c r="A27" s="103" t="s">
        <v>69</v>
      </c>
      <c r="B27" s="104">
        <v>316.45</v>
      </c>
      <c r="C27" s="104">
        <v>821.24</v>
      </c>
      <c r="D27" s="101">
        <f t="shared" si="0"/>
        <v>504.79</v>
      </c>
      <c r="E27" s="102">
        <f>D27/B27</f>
        <v>1.59516511297203</v>
      </c>
    </row>
    <row r="28" s="85" customFormat="1" customHeight="1" spans="1:252">
      <c r="A28" s="105" t="s">
        <v>70</v>
      </c>
      <c r="B28" s="104">
        <v>0</v>
      </c>
      <c r="C28" s="104">
        <v>0</v>
      </c>
      <c r="D28" s="101">
        <f t="shared" si="0"/>
        <v>0</v>
      </c>
      <c r="E28" s="106"/>
      <c r="F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  <c r="HK28" s="90"/>
      <c r="HL28" s="90"/>
      <c r="HM28" s="90"/>
      <c r="HN28" s="90"/>
      <c r="HO28" s="90"/>
      <c r="HP28" s="90"/>
      <c r="HQ28" s="90"/>
      <c r="HR28" s="90"/>
      <c r="HS28" s="90"/>
      <c r="HT28" s="90"/>
      <c r="HU28" s="90"/>
      <c r="HV28" s="90"/>
      <c r="HW28" s="90"/>
      <c r="HX28" s="90"/>
      <c r="HY28" s="90"/>
      <c r="HZ28" s="90"/>
      <c r="IA28" s="90"/>
      <c r="IB28" s="90"/>
      <c r="IC28" s="90"/>
      <c r="ID28" s="90"/>
      <c r="IE28" s="90"/>
      <c r="IF28" s="90"/>
      <c r="IG28" s="90"/>
      <c r="IH28" s="90"/>
      <c r="II28" s="90"/>
      <c r="IJ28" s="90"/>
      <c r="IK28" s="90"/>
      <c r="IL28" s="90"/>
      <c r="IM28" s="90"/>
      <c r="IN28" s="90"/>
      <c r="IO28" s="90"/>
      <c r="IP28" s="90"/>
      <c r="IQ28" s="90"/>
      <c r="IR28" s="90"/>
    </row>
    <row r="29" s="85" customFormat="1" customHeight="1" spans="1:252">
      <c r="A29" s="103" t="s">
        <v>71</v>
      </c>
      <c r="B29" s="104">
        <v>0</v>
      </c>
      <c r="C29" s="104">
        <v>0</v>
      </c>
      <c r="D29" s="101">
        <f t="shared" si="0"/>
        <v>0</v>
      </c>
      <c r="E29" s="106"/>
      <c r="F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</row>
    <row r="30" customHeight="1" spans="1:5">
      <c r="A30" s="103" t="s">
        <v>72</v>
      </c>
      <c r="B30" s="104">
        <v>0</v>
      </c>
      <c r="C30" s="104">
        <v>0</v>
      </c>
      <c r="D30" s="101">
        <f t="shared" si="0"/>
        <v>0</v>
      </c>
      <c r="E30" s="106"/>
    </row>
    <row r="31" customHeight="1" spans="1:5">
      <c r="A31" s="103" t="s">
        <v>73</v>
      </c>
      <c r="B31" s="104">
        <v>0</v>
      </c>
      <c r="C31" s="104">
        <v>0</v>
      </c>
      <c r="D31" s="101">
        <f t="shared" si="0"/>
        <v>0</v>
      </c>
      <c r="E31" s="106"/>
    </row>
    <row r="32" customHeight="1" spans="1:5">
      <c r="A32" s="103" t="s">
        <v>74</v>
      </c>
      <c r="B32" s="104">
        <v>0</v>
      </c>
      <c r="C32" s="104">
        <v>0</v>
      </c>
      <c r="D32" s="101">
        <f t="shared" si="0"/>
        <v>0</v>
      </c>
      <c r="E32" s="106"/>
    </row>
    <row r="33" customHeight="1" spans="1:5">
      <c r="A33" s="103" t="s">
        <v>75</v>
      </c>
      <c r="B33" s="104">
        <v>0</v>
      </c>
      <c r="C33" s="104">
        <v>0</v>
      </c>
      <c r="D33" s="101">
        <f t="shared" si="0"/>
        <v>0</v>
      </c>
      <c r="E33" s="106"/>
    </row>
  </sheetData>
  <mergeCells count="6">
    <mergeCell ref="A1:E1"/>
    <mergeCell ref="A2:E2"/>
    <mergeCell ref="D4:E4"/>
    <mergeCell ref="A4:A5"/>
    <mergeCell ref="B4:B5"/>
    <mergeCell ref="C4:C5"/>
  </mergeCells>
  <printOptions horizontalCentered="1"/>
  <pageMargins left="0.39300000667572" right="0.39300000667572" top="0.66875" bottom="0.39300000667572" header="0.708333333333333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48"/>
  <sheetViews>
    <sheetView workbookViewId="0">
      <pane ySplit="7" topLeftCell="A8" activePane="bottomLeft" state="frozen"/>
      <selection/>
      <selection pane="bottomLeft" activeCell="D4" sqref="D4:E5"/>
    </sheetView>
  </sheetViews>
  <sheetFormatPr defaultColWidth="8" defaultRowHeight="14.1" customHeight="1"/>
  <cols>
    <col min="1" max="1" width="34.6833333333333" style="67" customWidth="1"/>
    <col min="2" max="2" width="14.5" style="67" customWidth="1"/>
    <col min="3" max="3" width="14.125" style="67" customWidth="1"/>
    <col min="4" max="4" width="12.875" style="67" customWidth="1"/>
    <col min="5" max="5" width="15.625" style="67" customWidth="1"/>
    <col min="6" max="6" width="10" style="49" customWidth="1"/>
    <col min="7" max="16381" width="8" style="49"/>
  </cols>
  <sheetData>
    <row r="1" customHeight="1" spans="1:5">
      <c r="A1" s="51" t="s">
        <v>76</v>
      </c>
      <c r="B1" s="68"/>
      <c r="C1" s="68"/>
      <c r="D1" s="68"/>
      <c r="E1" s="68"/>
    </row>
    <row r="2" s="66" customFormat="1" ht="30" customHeight="1" spans="1:25">
      <c r="A2" s="69" t="s">
        <v>77</v>
      </c>
      <c r="B2" s="69"/>
      <c r="C2" s="69"/>
      <c r="D2" s="69"/>
      <c r="E2" s="6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="2" customFormat="1" ht="18.95" customHeight="1" spans="1:25">
      <c r="A3" s="70"/>
      <c r="B3" s="71"/>
      <c r="C3" s="71"/>
      <c r="D3" s="72"/>
      <c r="E3" s="73" t="s">
        <v>45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="2" customFormat="1" ht="20.1" customHeight="1" spans="1:26">
      <c r="A4" s="7" t="s">
        <v>10</v>
      </c>
      <c r="B4" s="8" t="s">
        <v>46</v>
      </c>
      <c r="C4" s="8" t="s">
        <v>12</v>
      </c>
      <c r="D4" s="9" t="s">
        <v>47</v>
      </c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="2" customFormat="1" ht="18" customHeight="1" spans="1:26">
      <c r="A5" s="7"/>
      <c r="B5" s="11"/>
      <c r="C5" s="11"/>
      <c r="D5" s="9" t="s">
        <v>14</v>
      </c>
      <c r="E5" s="12" t="s">
        <v>15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="49" customFormat="1" ht="15.75" customHeight="1" spans="1:17">
      <c r="A6" s="74" t="s">
        <v>78</v>
      </c>
      <c r="B6" s="75">
        <f>SUM(B7,B19,B28,B39,B50,B61,B72,B80,B89,B102,B111,B122,B134,B141,B149,B155,B162,B169,B176,B183,B190,B198,B204,B210,B217,B232)</f>
        <v>2751.6</v>
      </c>
      <c r="C6" s="75">
        <f>SUM(C7,C19,C28,C39,C50,C61,C72,C80,C89,C102,C111,C122,C134,C141,C149,C155,C162,C169,C176,C183,C190,C198,C204,C210,C217,C232)</f>
        <v>4055.86</v>
      </c>
      <c r="D6" s="76">
        <f>C6-B6</f>
        <v>1304.26</v>
      </c>
      <c r="E6" s="77">
        <f>D6/B6</f>
        <v>0.474000581479866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="49" customFormat="1" ht="15.75" customHeight="1" spans="1:17">
      <c r="A7" s="74" t="s">
        <v>79</v>
      </c>
      <c r="B7" s="75">
        <f>SUM(B8,B9,B10,B11,B12,B13,B14,B15,B16,B17,B18)</f>
        <v>0</v>
      </c>
      <c r="C7" s="75">
        <f>SUM(C8,C9,C10,C11,C12,C13,C14,C15,C16,C17,C18)</f>
        <v>0</v>
      </c>
      <c r="D7" s="76">
        <f>C7-B7</f>
        <v>0</v>
      </c>
      <c r="E7" s="7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="49" customFormat="1" ht="15.75" customHeight="1" spans="1:17">
      <c r="A8" s="74" t="s">
        <v>80</v>
      </c>
      <c r="B8" s="78"/>
      <c r="C8" s="78"/>
      <c r="D8" s="76"/>
      <c r="E8" s="7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="49" customFormat="1" ht="15.75" customHeight="1" spans="1:17">
      <c r="A9" s="74" t="s">
        <v>81</v>
      </c>
      <c r="B9" s="79"/>
      <c r="C9" s="78"/>
      <c r="D9" s="76"/>
      <c r="E9" s="7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="49" customFormat="1" ht="15.75" customHeight="1" spans="1:17">
      <c r="A10" s="74" t="s">
        <v>82</v>
      </c>
      <c r="B10" s="79"/>
      <c r="C10" s="78"/>
      <c r="D10" s="76"/>
      <c r="E10" s="7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="49" customFormat="1" ht="15.75" customHeight="1" spans="1:17">
      <c r="A11" s="74" t="s">
        <v>83</v>
      </c>
      <c r="B11" s="79"/>
      <c r="C11" s="78"/>
      <c r="D11" s="76"/>
      <c r="E11" s="7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="49" customFormat="1" ht="15.75" customHeight="1" spans="1:17">
      <c r="A12" s="74" t="s">
        <v>84</v>
      </c>
      <c r="B12" s="79"/>
      <c r="C12" s="78"/>
      <c r="D12" s="76"/>
      <c r="E12" s="7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="49" customFormat="1" ht="15.75" customHeight="1" spans="1:17">
      <c r="A13" s="74" t="s">
        <v>85</v>
      </c>
      <c r="B13" s="79"/>
      <c r="C13" s="78"/>
      <c r="D13" s="76"/>
      <c r="E13" s="7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="49" customFormat="1" ht="15.75" customHeight="1" spans="1:17">
      <c r="A14" s="74" t="s">
        <v>86</v>
      </c>
      <c r="B14" s="79"/>
      <c r="C14" s="78"/>
      <c r="D14" s="76"/>
      <c r="E14" s="77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="49" customFormat="1" ht="15.75" customHeight="1" spans="1:17">
      <c r="A15" s="74" t="s">
        <v>87</v>
      </c>
      <c r="B15" s="79"/>
      <c r="C15" s="78"/>
      <c r="D15" s="76"/>
      <c r="E15" s="77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="49" customFormat="1" ht="15.75" customHeight="1" spans="1:17">
      <c r="A16" s="74" t="s">
        <v>88</v>
      </c>
      <c r="B16" s="79"/>
      <c r="C16" s="78"/>
      <c r="D16" s="76"/>
      <c r="E16" s="7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="49" customFormat="1" ht="15.75" customHeight="1" spans="1:17">
      <c r="A17" s="74" t="s">
        <v>89</v>
      </c>
      <c r="B17" s="79"/>
      <c r="C17" s="78"/>
      <c r="D17" s="76"/>
      <c r="E17" s="7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="49" customFormat="1" ht="15.75" customHeight="1" spans="1:17">
      <c r="A18" s="74" t="s">
        <v>90</v>
      </c>
      <c r="B18" s="79"/>
      <c r="C18" s="78"/>
      <c r="D18" s="76"/>
      <c r="E18" s="7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="49" customFormat="1" ht="15.75" customHeight="1" spans="1:17">
      <c r="A19" s="74" t="s">
        <v>91</v>
      </c>
      <c r="B19" s="75">
        <f>SUM(B20,B21,B22,B23,B24,B25,B26,B27)</f>
        <v>0</v>
      </c>
      <c r="C19" s="75">
        <f>SUM(C20,C21,C22,C23,C24,C25,C26,C27)</f>
        <v>0</v>
      </c>
      <c r="D19" s="76">
        <f>C19-B19</f>
        <v>0</v>
      </c>
      <c r="E19" s="7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="49" customFormat="1" ht="15.75" customHeight="1" spans="1:17">
      <c r="A20" s="74" t="s">
        <v>80</v>
      </c>
      <c r="B20" s="78"/>
      <c r="C20" s="78"/>
      <c r="D20" s="76"/>
      <c r="E20" s="7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="49" customFormat="1" ht="15.75" customHeight="1" spans="1:17">
      <c r="A21" s="74" t="s">
        <v>81</v>
      </c>
      <c r="B21" s="79"/>
      <c r="C21" s="78"/>
      <c r="D21" s="76"/>
      <c r="E21" s="7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="49" customFormat="1" ht="15.75" customHeight="1" spans="1:17">
      <c r="A22" s="74" t="s">
        <v>82</v>
      </c>
      <c r="B22" s="79"/>
      <c r="C22" s="78"/>
      <c r="D22" s="76"/>
      <c r="E22" s="7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="49" customFormat="1" ht="15.75" customHeight="1" spans="1:17">
      <c r="A23" s="74" t="s">
        <v>92</v>
      </c>
      <c r="B23" s="79"/>
      <c r="C23" s="78"/>
      <c r="D23" s="76"/>
      <c r="E23" s="7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="49" customFormat="1" ht="15.75" customHeight="1" spans="1:17">
      <c r="A24" s="74" t="s">
        <v>93</v>
      </c>
      <c r="B24" s="79"/>
      <c r="C24" s="78"/>
      <c r="D24" s="76"/>
      <c r="E24" s="7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="49" customFormat="1" ht="15.75" customHeight="1" spans="1:17">
      <c r="A25" s="74" t="s">
        <v>94</v>
      </c>
      <c r="B25" s="79"/>
      <c r="C25" s="78"/>
      <c r="D25" s="76"/>
      <c r="E25" s="7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="49" customFormat="1" ht="15.75" customHeight="1" spans="1:17">
      <c r="A26" s="74" t="s">
        <v>89</v>
      </c>
      <c r="B26" s="79"/>
      <c r="C26" s="78"/>
      <c r="D26" s="76"/>
      <c r="E26" s="7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="49" customFormat="1" ht="15.75" customHeight="1" spans="1:17">
      <c r="A27" s="74" t="s">
        <v>95</v>
      </c>
      <c r="B27" s="79"/>
      <c r="C27" s="78"/>
      <c r="D27" s="76"/>
      <c r="E27" s="7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="49" customFormat="1" ht="15.75" customHeight="1" spans="1:17">
      <c r="A28" s="74" t="s">
        <v>96</v>
      </c>
      <c r="B28" s="75">
        <f>SUM(B29,B30,B31,B32,B33,B34,B35,B36,B37,B38)</f>
        <v>1246.12</v>
      </c>
      <c r="C28" s="75">
        <f>SUM(C29,C30,C31,C32,C33,C34,C35,C36,C37,C38)</f>
        <v>536.6</v>
      </c>
      <c r="D28" s="76">
        <f>C28-B28</f>
        <v>-709.52</v>
      </c>
      <c r="E28" s="77">
        <f>D28/B28</f>
        <v>-0.569383365967965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="49" customFormat="1" ht="15.75" customHeight="1" spans="1:17">
      <c r="A29" s="74" t="s">
        <v>80</v>
      </c>
      <c r="B29" s="78">
        <v>391.43</v>
      </c>
      <c r="C29" s="78">
        <v>148.6</v>
      </c>
      <c r="D29" s="76">
        <f>C29-B29</f>
        <v>-242.83</v>
      </c>
      <c r="E29" s="77">
        <f>D29/B29</f>
        <v>-0.620366349027923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="49" customFormat="1" ht="15.75" customHeight="1" spans="1:17">
      <c r="A30" s="74" t="s">
        <v>81</v>
      </c>
      <c r="B30" s="79">
        <v>734.69</v>
      </c>
      <c r="C30" s="78">
        <v>388</v>
      </c>
      <c r="D30" s="76">
        <f>C30-B30</f>
        <v>-346.69</v>
      </c>
      <c r="E30" s="77">
        <f>D30/B30</f>
        <v>-0.471886101621092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="49" customFormat="1" ht="15.75" customHeight="1" spans="1:17">
      <c r="A31" s="74" t="s">
        <v>82</v>
      </c>
      <c r="B31" s="79">
        <v>120</v>
      </c>
      <c r="C31" s="78">
        <v>0</v>
      </c>
      <c r="D31" s="76">
        <f>C31-B31</f>
        <v>-120</v>
      </c>
      <c r="E31" s="77">
        <f>D31/B31</f>
        <v>-1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="49" customFormat="1" ht="15.75" customHeight="1" spans="1:17">
      <c r="A32" s="74" t="s">
        <v>97</v>
      </c>
      <c r="B32" s="79"/>
      <c r="C32" s="78"/>
      <c r="D32" s="76"/>
      <c r="E32" s="7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="49" customFormat="1" ht="15.75" customHeight="1" spans="1:17">
      <c r="A33" s="74" t="s">
        <v>98</v>
      </c>
      <c r="B33" s="79"/>
      <c r="C33" s="78"/>
      <c r="D33" s="76"/>
      <c r="E33" s="7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="49" customFormat="1" ht="15.75" customHeight="1" spans="1:17">
      <c r="A34" s="74" t="s">
        <v>99</v>
      </c>
      <c r="B34" s="79"/>
      <c r="C34" s="78"/>
      <c r="D34" s="76"/>
      <c r="E34" s="7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="49" customFormat="1" ht="15.75" customHeight="1" spans="1:17">
      <c r="A35" s="74" t="s">
        <v>100</v>
      </c>
      <c r="B35" s="79"/>
      <c r="C35" s="78"/>
      <c r="D35" s="76"/>
      <c r="E35" s="7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="49" customFormat="1" ht="15.75" customHeight="1" spans="1:17">
      <c r="A36" s="74" t="s">
        <v>101</v>
      </c>
      <c r="B36" s="79"/>
      <c r="C36" s="78"/>
      <c r="D36" s="76"/>
      <c r="E36" s="7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="49" customFormat="1" ht="15.75" customHeight="1" spans="1:17">
      <c r="A37" s="74" t="s">
        <v>89</v>
      </c>
      <c r="B37" s="79"/>
      <c r="C37" s="78"/>
      <c r="D37" s="76"/>
      <c r="E37" s="7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="49" customFormat="1" ht="15.75" customHeight="1" spans="1:17">
      <c r="A38" s="74" t="s">
        <v>102</v>
      </c>
      <c r="B38" s="75">
        <v>0</v>
      </c>
      <c r="C38" s="78">
        <v>0</v>
      </c>
      <c r="D38" s="76">
        <f>C38-B38</f>
        <v>0</v>
      </c>
      <c r="E38" s="7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="49" customFormat="1" ht="15.75" customHeight="1" spans="1:17">
      <c r="A39" s="74" t="s">
        <v>103</v>
      </c>
      <c r="B39" s="75">
        <f>SUM(B40,B41,B42,B43,B44,B45,B46,B47,B48,B49)</f>
        <v>102.6</v>
      </c>
      <c r="C39" s="75">
        <f>SUM(C40,C41,C42,C43,C44,C45,C46,C47,C48,C49)</f>
        <v>143.78</v>
      </c>
      <c r="D39" s="76">
        <f>C39-B39</f>
        <v>41.18</v>
      </c>
      <c r="E39" s="77">
        <f>D39/B39</f>
        <v>0.401364522417154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="49" customFormat="1" ht="15.75" customHeight="1" spans="1:17">
      <c r="A40" s="74" t="s">
        <v>80</v>
      </c>
      <c r="B40" s="78">
        <v>1.6</v>
      </c>
      <c r="C40" s="78">
        <v>1.78</v>
      </c>
      <c r="D40" s="76">
        <f>C40-B40</f>
        <v>0.18</v>
      </c>
      <c r="E40" s="77">
        <f>D40/B40</f>
        <v>0.1125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="49" customFormat="1" ht="15.75" customHeight="1" spans="1:17">
      <c r="A41" s="74" t="s">
        <v>81</v>
      </c>
      <c r="B41" s="79">
        <v>101</v>
      </c>
      <c r="C41" s="78">
        <v>142</v>
      </c>
      <c r="D41" s="76">
        <f>C41-B41</f>
        <v>41</v>
      </c>
      <c r="E41" s="77">
        <f>D41/B41</f>
        <v>0.405940594059406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="49" customFormat="1" ht="15.75" customHeight="1" spans="1:17">
      <c r="A42" s="74" t="s">
        <v>82</v>
      </c>
      <c r="B42" s="79"/>
      <c r="C42" s="78"/>
      <c r="D42" s="76"/>
      <c r="E42" s="7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="49" customFormat="1" ht="15.75" customHeight="1" spans="1:17">
      <c r="A43" s="74" t="s">
        <v>104</v>
      </c>
      <c r="B43" s="79"/>
      <c r="C43" s="78"/>
      <c r="D43" s="76"/>
      <c r="E43" s="7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="49" customFormat="1" ht="15.75" customHeight="1" spans="1:17">
      <c r="A44" s="74" t="s">
        <v>105</v>
      </c>
      <c r="B44" s="79"/>
      <c r="C44" s="78"/>
      <c r="D44" s="76"/>
      <c r="E44" s="7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="49" customFormat="1" ht="15.75" customHeight="1" spans="1:17">
      <c r="A45" s="74" t="s">
        <v>106</v>
      </c>
      <c r="B45" s="79"/>
      <c r="C45" s="78"/>
      <c r="D45" s="76"/>
      <c r="E45" s="7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="49" customFormat="1" ht="15.75" customHeight="1" spans="1:17">
      <c r="A46" s="74" t="s">
        <v>107</v>
      </c>
      <c r="B46" s="79"/>
      <c r="C46" s="78"/>
      <c r="D46" s="76"/>
      <c r="E46" s="7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="49" customFormat="1" ht="15.75" customHeight="1" spans="1:17">
      <c r="A47" s="74" t="s">
        <v>108</v>
      </c>
      <c r="B47" s="79"/>
      <c r="C47" s="78"/>
      <c r="D47" s="76"/>
      <c r="E47" s="77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="49" customFormat="1" ht="15.75" customHeight="1" spans="1:17">
      <c r="A48" s="74" t="s">
        <v>89</v>
      </c>
      <c r="B48" s="79"/>
      <c r="C48" s="78"/>
      <c r="D48" s="76"/>
      <c r="E48" s="7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="49" customFormat="1" ht="15.75" customHeight="1" spans="1:17">
      <c r="A49" s="74" t="s">
        <v>109</v>
      </c>
      <c r="B49" s="79"/>
      <c r="C49" s="78"/>
      <c r="D49" s="76"/>
      <c r="E49" s="77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="49" customFormat="1" ht="15.75" customHeight="1" spans="1:17">
      <c r="A50" s="74" t="s">
        <v>110</v>
      </c>
      <c r="B50" s="75">
        <f>SUM(B51,B52,B53,B54,B55,B56,B57,B58,B59,B60)</f>
        <v>0</v>
      </c>
      <c r="C50" s="75">
        <f>SUM(C51,C52,C53,C54,C55,C56,C57,C58,C59,C60)</f>
        <v>0</v>
      </c>
      <c r="D50" s="76">
        <f>C50-B50</f>
        <v>0</v>
      </c>
      <c r="E50" s="77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="49" customFormat="1" ht="15.75" customHeight="1" spans="1:17">
      <c r="A51" s="74" t="s">
        <v>80</v>
      </c>
      <c r="B51" s="78"/>
      <c r="C51" s="78"/>
      <c r="D51" s="76"/>
      <c r="E51" s="77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="49" customFormat="1" ht="15.75" customHeight="1" spans="1:17">
      <c r="A52" s="74" t="s">
        <v>81</v>
      </c>
      <c r="B52" s="79"/>
      <c r="C52" s="78"/>
      <c r="D52" s="76"/>
      <c r="E52" s="77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="49" customFormat="1" ht="15.75" customHeight="1" spans="1:17">
      <c r="A53" s="74" t="s">
        <v>82</v>
      </c>
      <c r="B53" s="79"/>
      <c r="C53" s="78"/>
      <c r="D53" s="76"/>
      <c r="E53" s="77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="49" customFormat="1" ht="15.75" customHeight="1" spans="1:17">
      <c r="A54" s="74" t="s">
        <v>111</v>
      </c>
      <c r="B54" s="79"/>
      <c r="C54" s="78"/>
      <c r="D54" s="76"/>
      <c r="E54" s="77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="49" customFormat="1" ht="15.75" customHeight="1" spans="1:17">
      <c r="A55" s="74" t="s">
        <v>112</v>
      </c>
      <c r="B55" s="79"/>
      <c r="C55" s="78"/>
      <c r="D55" s="76"/>
      <c r="E55" s="77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="49" customFormat="1" ht="15.75" customHeight="1" spans="1:17">
      <c r="A56" s="74" t="s">
        <v>113</v>
      </c>
      <c r="B56" s="79"/>
      <c r="C56" s="78"/>
      <c r="D56" s="76"/>
      <c r="E56" s="77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="49" customFormat="1" ht="15.75" customHeight="1" spans="1:17">
      <c r="A57" s="74" t="s">
        <v>114</v>
      </c>
      <c r="B57" s="79"/>
      <c r="C57" s="78"/>
      <c r="D57" s="76"/>
      <c r="E57" s="7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="49" customFormat="1" ht="15.75" customHeight="1" spans="1:17">
      <c r="A58" s="74" t="s">
        <v>115</v>
      </c>
      <c r="B58" s="79"/>
      <c r="C58" s="78"/>
      <c r="D58" s="76"/>
      <c r="E58" s="77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="49" customFormat="1" ht="15.75" customHeight="1" spans="1:17">
      <c r="A59" s="74" t="s">
        <v>89</v>
      </c>
      <c r="B59" s="79"/>
      <c r="C59" s="78"/>
      <c r="D59" s="76"/>
      <c r="E59" s="7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="49" customFormat="1" ht="15.75" customHeight="1" spans="1:17">
      <c r="A60" s="74" t="s">
        <v>116</v>
      </c>
      <c r="B60" s="79"/>
      <c r="C60" s="78"/>
      <c r="D60" s="76"/>
      <c r="E60" s="77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="49" customFormat="1" ht="15.75" customHeight="1" spans="1:17">
      <c r="A61" s="74" t="s">
        <v>117</v>
      </c>
      <c r="B61" s="75">
        <f>SUM(B62,B63,B64,B65,B66,B67,B68,B69,B70,B71)</f>
        <v>37.18</v>
      </c>
      <c r="C61" s="75">
        <f>SUM(C62,C63,C64,C65,C66,C67,C68,C69,C70,C71)</f>
        <v>278.18</v>
      </c>
      <c r="D61" s="76">
        <f>C61-B61</f>
        <v>241</v>
      </c>
      <c r="E61" s="77">
        <f>D61/B61</f>
        <v>6.48197955890264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="49" customFormat="1" ht="15.75" customHeight="1" spans="1:17">
      <c r="A62" s="74" t="s">
        <v>80</v>
      </c>
      <c r="B62" s="78">
        <v>2</v>
      </c>
      <c r="C62" s="78">
        <v>2.2</v>
      </c>
      <c r="D62" s="76">
        <f>C62-B62</f>
        <v>0.2</v>
      </c>
      <c r="E62" s="77">
        <f>D62/B62</f>
        <v>0.1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="49" customFormat="1" ht="15.75" customHeight="1" spans="1:17">
      <c r="A63" s="74" t="s">
        <v>81</v>
      </c>
      <c r="B63" s="79">
        <v>35.18</v>
      </c>
      <c r="C63" s="78">
        <v>275.98</v>
      </c>
      <c r="D63" s="76">
        <f>C63-B63</f>
        <v>240.8</v>
      </c>
      <c r="E63" s="77">
        <f>D63/B63</f>
        <v>6.84479818078454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="49" customFormat="1" ht="15.75" customHeight="1" spans="1:17">
      <c r="A64" s="74" t="s">
        <v>82</v>
      </c>
      <c r="B64" s="79"/>
      <c r="C64" s="78"/>
      <c r="D64" s="76"/>
      <c r="E64" s="77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="49" customFormat="1" ht="15.75" customHeight="1" spans="1:17">
      <c r="A65" s="74" t="s">
        <v>118</v>
      </c>
      <c r="B65" s="79"/>
      <c r="C65" s="78"/>
      <c r="D65" s="76"/>
      <c r="E65" s="7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="49" customFormat="1" ht="15.75" customHeight="1" spans="1:17">
      <c r="A66" s="74" t="s">
        <v>119</v>
      </c>
      <c r="B66" s="79"/>
      <c r="C66" s="78"/>
      <c r="D66" s="76"/>
      <c r="E66" s="77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="49" customFormat="1" ht="15.75" customHeight="1" spans="1:17">
      <c r="A67" s="74" t="s">
        <v>120</v>
      </c>
      <c r="B67" s="79"/>
      <c r="C67" s="78"/>
      <c r="D67" s="76"/>
      <c r="E67" s="77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="49" customFormat="1" ht="15.75" customHeight="1" spans="1:17">
      <c r="A68" s="74" t="s">
        <v>121</v>
      </c>
      <c r="B68" s="79"/>
      <c r="C68" s="78"/>
      <c r="D68" s="76"/>
      <c r="E68" s="77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="49" customFormat="1" ht="15.75" customHeight="1" spans="1:17">
      <c r="A69" s="74" t="s">
        <v>122</v>
      </c>
      <c r="B69" s="79"/>
      <c r="C69" s="78"/>
      <c r="D69" s="76"/>
      <c r="E69" s="77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="49" customFormat="1" ht="15.75" customHeight="1" spans="1:17">
      <c r="A70" s="74" t="s">
        <v>89</v>
      </c>
      <c r="B70" s="79"/>
      <c r="C70" s="78"/>
      <c r="D70" s="76"/>
      <c r="E70" s="77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="49" customFormat="1" ht="15.75" customHeight="1" spans="1:17">
      <c r="A71" s="74" t="s">
        <v>123</v>
      </c>
      <c r="B71" s="79"/>
      <c r="C71" s="78"/>
      <c r="D71" s="76"/>
      <c r="E71" s="77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="49" customFormat="1" ht="15.75" customHeight="1" spans="1:17">
      <c r="A72" s="74" t="s">
        <v>124</v>
      </c>
      <c r="B72" s="75">
        <f>SUM(B73,B74,B75,B76,B77,B78,B79)</f>
        <v>120</v>
      </c>
      <c r="C72" s="75">
        <f>SUM(C73,C74,C75,C76,C77,C78,C79)</f>
        <v>0</v>
      </c>
      <c r="D72" s="76">
        <f>C72-B72</f>
        <v>-120</v>
      </c>
      <c r="E72" s="77">
        <f>D72/B72</f>
        <v>-1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="49" customFormat="1" ht="15.75" customHeight="1" spans="1:17">
      <c r="A73" s="74" t="s">
        <v>80</v>
      </c>
      <c r="B73" s="78">
        <v>0</v>
      </c>
      <c r="C73" s="78">
        <v>0</v>
      </c>
      <c r="D73" s="76">
        <f>C73-B73</f>
        <v>0</v>
      </c>
      <c r="E73" s="77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="49" customFormat="1" ht="15.75" customHeight="1" spans="1:17">
      <c r="A74" s="74" t="s">
        <v>81</v>
      </c>
      <c r="B74" s="79">
        <v>120</v>
      </c>
      <c r="C74" s="78">
        <v>0</v>
      </c>
      <c r="D74" s="76">
        <f>C74-B74</f>
        <v>-120</v>
      </c>
      <c r="E74" s="77">
        <f>D74/B74</f>
        <v>-1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="49" customFormat="1" ht="15.75" customHeight="1" spans="1:17">
      <c r="A75" s="74" t="s">
        <v>82</v>
      </c>
      <c r="B75" s="79"/>
      <c r="C75" s="78"/>
      <c r="D75" s="76"/>
      <c r="E75" s="77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="49" customFormat="1" ht="15.75" customHeight="1" spans="1:17">
      <c r="A76" s="74" t="s">
        <v>121</v>
      </c>
      <c r="B76" s="79"/>
      <c r="C76" s="78"/>
      <c r="D76" s="76"/>
      <c r="E76" s="77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="49" customFormat="1" ht="15.75" customHeight="1" spans="1:17">
      <c r="A77" s="74" t="s">
        <v>125</v>
      </c>
      <c r="B77" s="79"/>
      <c r="C77" s="78"/>
      <c r="D77" s="76"/>
      <c r="E77" s="77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="49" customFormat="1" ht="15.75" customHeight="1" spans="1:17">
      <c r="A78" s="74" t="s">
        <v>89</v>
      </c>
      <c r="B78" s="79"/>
      <c r="C78" s="78"/>
      <c r="D78" s="76"/>
      <c r="E78" s="77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="49" customFormat="1" ht="15.75" customHeight="1" spans="1:17">
      <c r="A79" s="74" t="s">
        <v>126</v>
      </c>
      <c r="B79" s="79"/>
      <c r="C79" s="78"/>
      <c r="D79" s="76"/>
      <c r="E79" s="77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="49" customFormat="1" ht="15.75" customHeight="1" spans="1:17">
      <c r="A80" s="74" t="s">
        <v>127</v>
      </c>
      <c r="B80" s="75">
        <f>SUM(B81,B82,B83,B84,B85,B86,B87,B88)</f>
        <v>0</v>
      </c>
      <c r="C80" s="75">
        <f>SUM(C81,C82,C83,C84,C85,C86,C87,C88)</f>
        <v>0</v>
      </c>
      <c r="D80" s="76">
        <f>C80-B80</f>
        <v>0</v>
      </c>
      <c r="E80" s="77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="49" customFormat="1" ht="15.75" customHeight="1" spans="1:17">
      <c r="A81" s="74" t="s">
        <v>80</v>
      </c>
      <c r="B81" s="78"/>
      <c r="C81" s="78"/>
      <c r="D81" s="76"/>
      <c r="E81" s="77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="49" customFormat="1" ht="15.75" customHeight="1" spans="1:17">
      <c r="A82" s="74" t="s">
        <v>81</v>
      </c>
      <c r="B82" s="79"/>
      <c r="C82" s="78"/>
      <c r="D82" s="76"/>
      <c r="E82" s="7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="49" customFormat="1" ht="15.75" customHeight="1" spans="1:17">
      <c r="A83" s="74" t="s">
        <v>82</v>
      </c>
      <c r="B83" s="79"/>
      <c r="C83" s="78"/>
      <c r="D83" s="76"/>
      <c r="E83" s="7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="49" customFormat="1" ht="15.75" customHeight="1" spans="1:17">
      <c r="A84" s="74" t="s">
        <v>128</v>
      </c>
      <c r="B84" s="79"/>
      <c r="C84" s="78"/>
      <c r="D84" s="76"/>
      <c r="E84" s="7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="49" customFormat="1" ht="15.75" customHeight="1" spans="1:17">
      <c r="A85" s="74" t="s">
        <v>129</v>
      </c>
      <c r="B85" s="79"/>
      <c r="C85" s="78"/>
      <c r="D85" s="76"/>
      <c r="E85" s="77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="49" customFormat="1" ht="15.75" customHeight="1" spans="1:17">
      <c r="A86" s="74" t="s">
        <v>121</v>
      </c>
      <c r="B86" s="79"/>
      <c r="C86" s="78"/>
      <c r="D86" s="76"/>
      <c r="E86" s="7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="49" customFormat="1" ht="15.75" customHeight="1" spans="1:17">
      <c r="A87" s="74" t="s">
        <v>89</v>
      </c>
      <c r="B87" s="79"/>
      <c r="C87" s="78"/>
      <c r="D87" s="76"/>
      <c r="E87" s="7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="49" customFormat="1" ht="15.75" customHeight="1" spans="1:17">
      <c r="A88" s="74" t="s">
        <v>130</v>
      </c>
      <c r="B88" s="79"/>
      <c r="C88" s="78"/>
      <c r="D88" s="76"/>
      <c r="E88" s="7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="49" customFormat="1" ht="15.75" customHeight="1" spans="1:17">
      <c r="A89" s="74" t="s">
        <v>131</v>
      </c>
      <c r="B89" s="75">
        <f>SUM(B90,B91,B92,B93,B94,B95,B96,B97,B98,B99,B100,B101)</f>
        <v>0</v>
      </c>
      <c r="C89" s="75">
        <f>SUM(C90,C91,C92,C93,C94,C95,C96,C97,C98,C99,C100,C101)</f>
        <v>0</v>
      </c>
      <c r="D89" s="76">
        <f>C89-B89</f>
        <v>0</v>
      </c>
      <c r="E89" s="7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="49" customFormat="1" ht="15.75" customHeight="1" spans="1:17">
      <c r="A90" s="74" t="s">
        <v>80</v>
      </c>
      <c r="B90" s="78"/>
      <c r="C90" s="78"/>
      <c r="D90" s="76"/>
      <c r="E90" s="77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="49" customFormat="1" ht="15.75" customHeight="1" spans="1:17">
      <c r="A91" s="74" t="s">
        <v>81</v>
      </c>
      <c r="B91" s="79"/>
      <c r="C91" s="78"/>
      <c r="D91" s="76"/>
      <c r="E91" s="77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="49" customFormat="1" ht="15.75" customHeight="1" spans="1:17">
      <c r="A92" s="74" t="s">
        <v>82</v>
      </c>
      <c r="B92" s="79"/>
      <c r="C92" s="78"/>
      <c r="D92" s="76"/>
      <c r="E92" s="7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="49" customFormat="1" ht="15.75" customHeight="1" spans="1:17">
      <c r="A93" s="74" t="s">
        <v>132</v>
      </c>
      <c r="B93" s="79"/>
      <c r="C93" s="78"/>
      <c r="D93" s="76"/>
      <c r="E93" s="77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="49" customFormat="1" ht="15.75" customHeight="1" spans="1:17">
      <c r="A94" s="74" t="s">
        <v>133</v>
      </c>
      <c r="B94" s="79"/>
      <c r="C94" s="78"/>
      <c r="D94" s="76"/>
      <c r="E94" s="77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="49" customFormat="1" ht="15.75" customHeight="1" spans="1:17">
      <c r="A95" s="74" t="s">
        <v>121</v>
      </c>
      <c r="B95" s="79"/>
      <c r="C95" s="78"/>
      <c r="D95" s="76"/>
      <c r="E95" s="77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="49" customFormat="1" ht="15.75" customHeight="1" spans="1:17">
      <c r="A96" s="74" t="s">
        <v>134</v>
      </c>
      <c r="B96" s="79"/>
      <c r="C96" s="78"/>
      <c r="D96" s="76"/>
      <c r="E96" s="77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="49" customFormat="1" ht="15.75" customHeight="1" spans="1:17">
      <c r="A97" s="74" t="s">
        <v>135</v>
      </c>
      <c r="B97" s="79"/>
      <c r="C97" s="78"/>
      <c r="D97" s="76"/>
      <c r="E97" s="77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="49" customFormat="1" ht="15.75" customHeight="1" spans="1:17">
      <c r="A98" s="74" t="s">
        <v>136</v>
      </c>
      <c r="B98" s="79"/>
      <c r="C98" s="78"/>
      <c r="D98" s="76"/>
      <c r="E98" s="77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="49" customFormat="1" ht="15.75" customHeight="1" spans="1:17">
      <c r="A99" s="74" t="s">
        <v>137</v>
      </c>
      <c r="B99" s="79"/>
      <c r="C99" s="78"/>
      <c r="D99" s="76"/>
      <c r="E99" s="77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="49" customFormat="1" ht="15.75" customHeight="1" spans="1:17">
      <c r="A100" s="74" t="s">
        <v>89</v>
      </c>
      <c r="B100" s="79"/>
      <c r="C100" s="78"/>
      <c r="D100" s="76"/>
      <c r="E100" s="77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="49" customFormat="1" ht="15.75" customHeight="1" spans="1:17">
      <c r="A101" s="74" t="s">
        <v>138</v>
      </c>
      <c r="B101" s="79"/>
      <c r="C101" s="78"/>
      <c r="D101" s="76"/>
      <c r="E101" s="77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="49" customFormat="1" ht="15.75" customHeight="1" spans="1:17">
      <c r="A102" s="74" t="s">
        <v>139</v>
      </c>
      <c r="B102" s="75">
        <f>SUM(B103,B104,B105,B106,B107,B108,B109,B110)</f>
        <v>0</v>
      </c>
      <c r="C102" s="75">
        <f>SUM(C103,C104,C105,C106,C107,C108,C109,C110)</f>
        <v>0</v>
      </c>
      <c r="D102" s="76">
        <f>C102-B102</f>
        <v>0</v>
      </c>
      <c r="E102" s="77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="49" customFormat="1" ht="15.75" customHeight="1" spans="1:17">
      <c r="A103" s="74" t="s">
        <v>80</v>
      </c>
      <c r="B103" s="78"/>
      <c r="C103" s="78"/>
      <c r="D103" s="76"/>
      <c r="E103" s="77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="49" customFormat="1" ht="15.75" customHeight="1" spans="1:17">
      <c r="A104" s="74" t="s">
        <v>81</v>
      </c>
      <c r="B104" s="79"/>
      <c r="C104" s="78"/>
      <c r="D104" s="76"/>
      <c r="E104" s="77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="49" customFormat="1" ht="15.75" customHeight="1" spans="1:17">
      <c r="A105" s="74" t="s">
        <v>82</v>
      </c>
      <c r="B105" s="79"/>
      <c r="C105" s="78"/>
      <c r="D105" s="76"/>
      <c r="E105" s="77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="49" customFormat="1" ht="15.75" customHeight="1" spans="1:17">
      <c r="A106" s="74" t="s">
        <v>140</v>
      </c>
      <c r="B106" s="79"/>
      <c r="C106" s="78"/>
      <c r="D106" s="76"/>
      <c r="E106" s="77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="49" customFormat="1" ht="15.75" customHeight="1" spans="1:17">
      <c r="A107" s="74" t="s">
        <v>141</v>
      </c>
      <c r="B107" s="79"/>
      <c r="C107" s="78"/>
      <c r="D107" s="76"/>
      <c r="E107" s="77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="49" customFormat="1" ht="15.75" customHeight="1" spans="1:17">
      <c r="A108" s="74" t="s">
        <v>142</v>
      </c>
      <c r="B108" s="79"/>
      <c r="C108" s="78"/>
      <c r="D108" s="76"/>
      <c r="E108" s="77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="49" customFormat="1" ht="15.75" customHeight="1" spans="1:17">
      <c r="A109" s="74" t="s">
        <v>89</v>
      </c>
      <c r="B109" s="79"/>
      <c r="C109" s="78"/>
      <c r="D109" s="76"/>
      <c r="E109" s="77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="49" customFormat="1" ht="15.75" customHeight="1" spans="1:17">
      <c r="A110" s="74" t="s">
        <v>143</v>
      </c>
      <c r="B110" s="79"/>
      <c r="C110" s="78"/>
      <c r="D110" s="76"/>
      <c r="E110" s="77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="49" customFormat="1" ht="15.75" customHeight="1" spans="1:17">
      <c r="A111" s="74" t="s">
        <v>144</v>
      </c>
      <c r="B111" s="75">
        <f>SUM(B112,B113,B114,B115,B116,B117,B118,B119,B120,B121)</f>
        <v>1.8</v>
      </c>
      <c r="C111" s="75">
        <f>SUM(C112,C113,C114,C115,C116,C117,C118,C119,C120,C121)</f>
        <v>96.86</v>
      </c>
      <c r="D111" s="76">
        <f>C111-B111</f>
        <v>95.06</v>
      </c>
      <c r="E111" s="77">
        <f>D111/B111</f>
        <v>52.8111111111111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="49" customFormat="1" ht="15.75" customHeight="1" spans="1:17">
      <c r="A112" s="74" t="s">
        <v>80</v>
      </c>
      <c r="B112" s="78">
        <v>1.8</v>
      </c>
      <c r="C112" s="78">
        <v>1.86</v>
      </c>
      <c r="D112" s="76">
        <f>C112-B112</f>
        <v>0.0600000000000001</v>
      </c>
      <c r="E112" s="77">
        <f>D112/B112</f>
        <v>0.0333333333333334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="49" customFormat="1" ht="15.75" customHeight="1" spans="1:17">
      <c r="A113" s="74" t="s">
        <v>81</v>
      </c>
      <c r="B113" s="79"/>
      <c r="C113" s="78"/>
      <c r="D113" s="76"/>
      <c r="E113" s="77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="49" customFormat="1" ht="15.75" customHeight="1" spans="1:17">
      <c r="A114" s="74" t="s">
        <v>82</v>
      </c>
      <c r="B114" s="79"/>
      <c r="C114" s="78"/>
      <c r="D114" s="76"/>
      <c r="E114" s="77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="49" customFormat="1" ht="15.75" customHeight="1" spans="1:17">
      <c r="A115" s="74" t="s">
        <v>145</v>
      </c>
      <c r="B115" s="79"/>
      <c r="C115" s="78"/>
      <c r="D115" s="76"/>
      <c r="E115" s="77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="49" customFormat="1" ht="15.75" customHeight="1" spans="1:17">
      <c r="A116" s="74" t="s">
        <v>146</v>
      </c>
      <c r="B116" s="79"/>
      <c r="C116" s="78"/>
      <c r="D116" s="76"/>
      <c r="E116" s="77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="49" customFormat="1" ht="15.75" customHeight="1" spans="1:17">
      <c r="A117" s="74" t="s">
        <v>147</v>
      </c>
      <c r="B117" s="79"/>
      <c r="C117" s="78"/>
      <c r="D117" s="76"/>
      <c r="E117" s="77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="49" customFormat="1" ht="15.75" customHeight="1" spans="1:17">
      <c r="A118" s="74" t="s">
        <v>148</v>
      </c>
      <c r="B118" s="79"/>
      <c r="C118" s="78"/>
      <c r="D118" s="76"/>
      <c r="E118" s="77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="49" customFormat="1" ht="15.75" customHeight="1" spans="1:17">
      <c r="A119" s="74" t="s">
        <v>149</v>
      </c>
      <c r="B119" s="79"/>
      <c r="C119" s="78">
        <v>95</v>
      </c>
      <c r="D119" s="76">
        <f>C119-B119</f>
        <v>95</v>
      </c>
      <c r="E119" s="77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="49" customFormat="1" ht="15.75" customHeight="1" spans="1:17">
      <c r="A120" s="74" t="s">
        <v>89</v>
      </c>
      <c r="B120" s="79"/>
      <c r="C120" s="78"/>
      <c r="D120" s="76"/>
      <c r="E120" s="77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="49" customFormat="1" ht="15.75" customHeight="1" spans="1:17">
      <c r="A121" s="74" t="s">
        <v>150</v>
      </c>
      <c r="B121" s="79"/>
      <c r="C121" s="78"/>
      <c r="D121" s="76"/>
      <c r="E121" s="77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="49" customFormat="1" ht="15.75" customHeight="1" spans="1:17">
      <c r="A122" s="74" t="s">
        <v>151</v>
      </c>
      <c r="B122" s="75">
        <f>SUM(B123,B124,B125,B126,B127,B128,B129,B130,B131,B132,B133)</f>
        <v>0</v>
      </c>
      <c r="C122" s="75">
        <f>SUM(C123,C124,C125,C126,C127,C128,C129,C130,C131,C132,C133)</f>
        <v>0</v>
      </c>
      <c r="D122" s="76">
        <f>C122-B122</f>
        <v>0</v>
      </c>
      <c r="E122" s="77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="49" customFormat="1" ht="15.75" customHeight="1" spans="1:17">
      <c r="A123" s="74" t="s">
        <v>80</v>
      </c>
      <c r="B123" s="78"/>
      <c r="C123" s="78"/>
      <c r="D123" s="76"/>
      <c r="E123" s="77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="49" customFormat="1" ht="15.75" customHeight="1" spans="1:17">
      <c r="A124" s="74" t="s">
        <v>81</v>
      </c>
      <c r="B124" s="79"/>
      <c r="C124" s="78"/>
      <c r="D124" s="76"/>
      <c r="E124" s="77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="49" customFormat="1" ht="15.75" customHeight="1" spans="1:17">
      <c r="A125" s="74" t="s">
        <v>82</v>
      </c>
      <c r="B125" s="79"/>
      <c r="C125" s="78"/>
      <c r="D125" s="76"/>
      <c r="E125" s="77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="49" customFormat="1" ht="15.75" customHeight="1" spans="1:17">
      <c r="A126" s="74" t="s">
        <v>152</v>
      </c>
      <c r="B126" s="79"/>
      <c r="C126" s="78"/>
      <c r="D126" s="76"/>
      <c r="E126" s="77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="49" customFormat="1" ht="15.75" customHeight="1" spans="1:17">
      <c r="A127" s="74" t="s">
        <v>153</v>
      </c>
      <c r="B127" s="79"/>
      <c r="C127" s="78"/>
      <c r="D127" s="76"/>
      <c r="E127" s="77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="49" customFormat="1" ht="15.75" customHeight="1" spans="1:17">
      <c r="A128" s="74" t="s">
        <v>154</v>
      </c>
      <c r="B128" s="79"/>
      <c r="C128" s="78"/>
      <c r="D128" s="76"/>
      <c r="E128" s="77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="49" customFormat="1" ht="15.75" customHeight="1" spans="1:17">
      <c r="A129" s="74" t="s">
        <v>155</v>
      </c>
      <c r="B129" s="79"/>
      <c r="C129" s="78"/>
      <c r="D129" s="76"/>
      <c r="E129" s="77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="49" customFormat="1" ht="15.75" customHeight="1" spans="1:17">
      <c r="A130" s="74" t="s">
        <v>156</v>
      </c>
      <c r="B130" s="79"/>
      <c r="C130" s="78"/>
      <c r="D130" s="76"/>
      <c r="E130" s="77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="49" customFormat="1" ht="15.75" customHeight="1" spans="1:17">
      <c r="A131" s="74" t="s">
        <v>157</v>
      </c>
      <c r="B131" s="79"/>
      <c r="C131" s="78"/>
      <c r="D131" s="76"/>
      <c r="E131" s="77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="49" customFormat="1" ht="15.75" customHeight="1" spans="1:17">
      <c r="A132" s="74" t="s">
        <v>89</v>
      </c>
      <c r="B132" s="79"/>
      <c r="C132" s="78"/>
      <c r="D132" s="76"/>
      <c r="E132" s="77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="49" customFormat="1" ht="15.75" customHeight="1" spans="1:17">
      <c r="A133" s="74" t="s">
        <v>158</v>
      </c>
      <c r="B133" s="79"/>
      <c r="C133" s="78"/>
      <c r="D133" s="76"/>
      <c r="E133" s="77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="49" customFormat="1" ht="15.75" customHeight="1" spans="1:17">
      <c r="A134" s="74" t="s">
        <v>159</v>
      </c>
      <c r="B134" s="75">
        <f>SUM(B135,B136,B137,B138,B139,B140)</f>
        <v>0</v>
      </c>
      <c r="C134" s="75">
        <f>SUM(C135,C136,C137,C138,C139,C140)</f>
        <v>0</v>
      </c>
      <c r="D134" s="76">
        <f>C134-B134</f>
        <v>0</v>
      </c>
      <c r="E134" s="77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="49" customFormat="1" ht="15.75" customHeight="1" spans="1:17">
      <c r="A135" s="74" t="s">
        <v>80</v>
      </c>
      <c r="B135" s="78"/>
      <c r="C135" s="78"/>
      <c r="D135" s="76"/>
      <c r="E135" s="77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="49" customFormat="1" ht="15.75" customHeight="1" spans="1:17">
      <c r="A136" s="74" t="s">
        <v>81</v>
      </c>
      <c r="B136" s="79"/>
      <c r="C136" s="78"/>
      <c r="D136" s="76"/>
      <c r="E136" s="77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="49" customFormat="1" ht="15.75" customHeight="1" spans="1:17">
      <c r="A137" s="74" t="s">
        <v>82</v>
      </c>
      <c r="B137" s="79"/>
      <c r="C137" s="78"/>
      <c r="D137" s="76"/>
      <c r="E137" s="77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="49" customFormat="1" ht="15.75" customHeight="1" spans="1:17">
      <c r="A138" s="74" t="s">
        <v>160</v>
      </c>
      <c r="B138" s="79"/>
      <c r="C138" s="78"/>
      <c r="D138" s="76"/>
      <c r="E138" s="77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="49" customFormat="1" ht="15.75" customHeight="1" spans="1:17">
      <c r="A139" s="74" t="s">
        <v>89</v>
      </c>
      <c r="B139" s="79"/>
      <c r="C139" s="78"/>
      <c r="D139" s="76"/>
      <c r="E139" s="77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="49" customFormat="1" ht="15.75" customHeight="1" spans="1:17">
      <c r="A140" s="74" t="s">
        <v>161</v>
      </c>
      <c r="B140" s="79"/>
      <c r="C140" s="78"/>
      <c r="D140" s="76"/>
      <c r="E140" s="77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="49" customFormat="1" ht="15.75" customHeight="1" spans="1:17">
      <c r="A141" s="74" t="s">
        <v>162</v>
      </c>
      <c r="B141" s="75">
        <f>SUM(B142,B143,B144,B145,B146,B147,B148)</f>
        <v>0</v>
      </c>
      <c r="C141" s="75">
        <f>SUM(C142,C143,C144,C145,C146,C147,C148)</f>
        <v>0</v>
      </c>
      <c r="D141" s="76">
        <f>C141-B141</f>
        <v>0</v>
      </c>
      <c r="E141" s="77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="49" customFormat="1" ht="15.75" customHeight="1" spans="1:17">
      <c r="A142" s="74" t="s">
        <v>80</v>
      </c>
      <c r="B142" s="78"/>
      <c r="C142" s="78"/>
      <c r="D142" s="76"/>
      <c r="E142" s="77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="49" customFormat="1" ht="15.75" customHeight="1" spans="1:17">
      <c r="A143" s="74" t="s">
        <v>81</v>
      </c>
      <c r="B143" s="79"/>
      <c r="C143" s="78"/>
      <c r="D143" s="76"/>
      <c r="E143" s="77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="49" customFormat="1" ht="15.75" customHeight="1" spans="1:17">
      <c r="A144" s="74" t="s">
        <v>82</v>
      </c>
      <c r="B144" s="79"/>
      <c r="C144" s="78"/>
      <c r="D144" s="76"/>
      <c r="E144" s="77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="49" customFormat="1" ht="15.75" customHeight="1" spans="1:17">
      <c r="A145" s="74" t="s">
        <v>163</v>
      </c>
      <c r="B145" s="79"/>
      <c r="C145" s="78"/>
      <c r="D145" s="76"/>
      <c r="E145" s="77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="49" customFormat="1" ht="15.75" customHeight="1" spans="1:17">
      <c r="A146" s="74" t="s">
        <v>164</v>
      </c>
      <c r="B146" s="79"/>
      <c r="C146" s="78"/>
      <c r="D146" s="76"/>
      <c r="E146" s="77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="49" customFormat="1" ht="15.75" customHeight="1" spans="1:17">
      <c r="A147" s="74" t="s">
        <v>89</v>
      </c>
      <c r="B147" s="79"/>
      <c r="C147" s="78"/>
      <c r="D147" s="76"/>
      <c r="E147" s="77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="49" customFormat="1" ht="15.75" customHeight="1" spans="1:17">
      <c r="A148" s="74" t="s">
        <v>165</v>
      </c>
      <c r="B148" s="79"/>
      <c r="C148" s="78"/>
      <c r="D148" s="76"/>
      <c r="E148" s="77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="49" customFormat="1" ht="15.75" customHeight="1" spans="1:17">
      <c r="A149" s="74" t="s">
        <v>166</v>
      </c>
      <c r="B149" s="75">
        <f>SUM(B150,B151,B152,B153,B154)</f>
        <v>0</v>
      </c>
      <c r="C149" s="75">
        <f>SUM(C150,C151,C152,C153,C154)</f>
        <v>0</v>
      </c>
      <c r="D149" s="76">
        <f>C149-B149</f>
        <v>0</v>
      </c>
      <c r="E149" s="77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="49" customFormat="1" ht="15.75" customHeight="1" spans="1:17">
      <c r="A150" s="74" t="s">
        <v>80</v>
      </c>
      <c r="B150" s="78"/>
      <c r="C150" s="78"/>
      <c r="D150" s="76"/>
      <c r="E150" s="77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="49" customFormat="1" ht="15.75" customHeight="1" spans="1:17">
      <c r="A151" s="74" t="s">
        <v>81</v>
      </c>
      <c r="B151" s="79"/>
      <c r="C151" s="78"/>
      <c r="D151" s="76"/>
      <c r="E151" s="77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="49" customFormat="1" ht="15.75" customHeight="1" spans="1:17">
      <c r="A152" s="74" t="s">
        <v>82</v>
      </c>
      <c r="B152" s="79"/>
      <c r="C152" s="78"/>
      <c r="D152" s="76"/>
      <c r="E152" s="77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="49" customFormat="1" ht="15.75" customHeight="1" spans="1:17">
      <c r="A153" s="74" t="s">
        <v>167</v>
      </c>
      <c r="B153" s="79"/>
      <c r="C153" s="78"/>
      <c r="D153" s="76"/>
      <c r="E153" s="77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="49" customFormat="1" ht="15.75" customHeight="1" spans="1:17">
      <c r="A154" s="74" t="s">
        <v>168</v>
      </c>
      <c r="B154" s="79"/>
      <c r="C154" s="78"/>
      <c r="D154" s="76"/>
      <c r="E154" s="77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="49" customFormat="1" ht="15.75" customHeight="1" spans="1:17">
      <c r="A155" s="74" t="s">
        <v>169</v>
      </c>
      <c r="B155" s="75">
        <f>SUM(B156,B157,B158,B159,B160,B161)</f>
        <v>0</v>
      </c>
      <c r="C155" s="75">
        <f>SUM(C156,C157,C158,C159,C160,C161)</f>
        <v>0</v>
      </c>
      <c r="D155" s="76">
        <f>C155-B155</f>
        <v>0</v>
      </c>
      <c r="E155" s="77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="49" customFormat="1" ht="15.75" customHeight="1" spans="1:17">
      <c r="A156" s="74" t="s">
        <v>80</v>
      </c>
      <c r="B156" s="78"/>
      <c r="C156" s="78"/>
      <c r="D156" s="76"/>
      <c r="E156" s="77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="49" customFormat="1" ht="15.75" customHeight="1" spans="1:17">
      <c r="A157" s="74" t="s">
        <v>81</v>
      </c>
      <c r="B157" s="79"/>
      <c r="C157" s="78"/>
      <c r="D157" s="76"/>
      <c r="E157" s="77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="49" customFormat="1" ht="15.75" customHeight="1" spans="1:17">
      <c r="A158" s="74" t="s">
        <v>82</v>
      </c>
      <c r="B158" s="79"/>
      <c r="C158" s="78"/>
      <c r="D158" s="76"/>
      <c r="E158" s="77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="49" customFormat="1" ht="15.75" customHeight="1" spans="1:17">
      <c r="A159" s="74" t="s">
        <v>94</v>
      </c>
      <c r="B159" s="79"/>
      <c r="C159" s="78"/>
      <c r="D159" s="76"/>
      <c r="E159" s="77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="49" customFormat="1" ht="15.75" customHeight="1" spans="1:17">
      <c r="A160" s="74" t="s">
        <v>89</v>
      </c>
      <c r="B160" s="79"/>
      <c r="C160" s="78"/>
      <c r="D160" s="76"/>
      <c r="E160" s="77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="49" customFormat="1" ht="15.75" customHeight="1" spans="1:17">
      <c r="A161" s="74" t="s">
        <v>170</v>
      </c>
      <c r="B161" s="79"/>
      <c r="C161" s="78"/>
      <c r="D161" s="76"/>
      <c r="E161" s="77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="49" customFormat="1" ht="15.75" customHeight="1" spans="1:17">
      <c r="A162" s="74" t="s">
        <v>171</v>
      </c>
      <c r="B162" s="75">
        <f>SUM(B163,B164,B165,B166,B167,B168)</f>
        <v>210</v>
      </c>
      <c r="C162" s="75">
        <f>SUM(C163,C164,C165,C166,C167,C168)</f>
        <v>400</v>
      </c>
      <c r="D162" s="76">
        <f>C162-B162</f>
        <v>190</v>
      </c>
      <c r="E162" s="77">
        <f>D162/B162</f>
        <v>0.904761904761905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="49" customFormat="1" ht="15.75" customHeight="1" spans="1:17">
      <c r="A163" s="74" t="s">
        <v>80</v>
      </c>
      <c r="B163" s="78">
        <v>0</v>
      </c>
      <c r="C163" s="78">
        <v>0</v>
      </c>
      <c r="D163" s="76">
        <f>C163-B163</f>
        <v>0</v>
      </c>
      <c r="E163" s="77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="49" customFormat="1" ht="15.75" customHeight="1" spans="1:17">
      <c r="A164" s="74" t="s">
        <v>81</v>
      </c>
      <c r="B164" s="79"/>
      <c r="C164" s="78"/>
      <c r="D164" s="76"/>
      <c r="E164" s="77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="49" customFormat="1" ht="15.75" customHeight="1" spans="1:17">
      <c r="A165" s="74" t="s">
        <v>82</v>
      </c>
      <c r="B165" s="79"/>
      <c r="C165" s="78"/>
      <c r="D165" s="76"/>
      <c r="E165" s="77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="49" customFormat="1" ht="15.75" customHeight="1" spans="1:17">
      <c r="A166" s="74" t="s">
        <v>172</v>
      </c>
      <c r="B166" s="79">
        <v>10</v>
      </c>
      <c r="C166" s="78">
        <v>0</v>
      </c>
      <c r="D166" s="76">
        <f>C166-B166</f>
        <v>-10</v>
      </c>
      <c r="E166" s="77">
        <f>D166/B166</f>
        <v>-1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="49" customFormat="1" ht="15.75" customHeight="1" spans="1:17">
      <c r="A167" s="74" t="s">
        <v>89</v>
      </c>
      <c r="B167" s="79"/>
      <c r="C167" s="78"/>
      <c r="D167" s="76"/>
      <c r="E167" s="7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="49" customFormat="1" ht="15.75" customHeight="1" spans="1:17">
      <c r="A168" s="74" t="s">
        <v>173</v>
      </c>
      <c r="B168" s="79">
        <v>200</v>
      </c>
      <c r="C168" s="78">
        <v>400</v>
      </c>
      <c r="D168" s="76">
        <f>C168-B168</f>
        <v>200</v>
      </c>
      <c r="E168" s="77">
        <f>D168/B168</f>
        <v>1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="49" customFormat="1" ht="15.75" customHeight="1" spans="1:17">
      <c r="A169" s="74" t="s">
        <v>174</v>
      </c>
      <c r="B169" s="75">
        <f>SUM(B170,B171,B172,B173,B174,B175)</f>
        <v>0</v>
      </c>
      <c r="C169" s="75">
        <f>SUM(C170,C171,C172,C173,C174,C175)</f>
        <v>0</v>
      </c>
      <c r="D169" s="76">
        <f>C169-B169</f>
        <v>0</v>
      </c>
      <c r="E169" s="77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="49" customFormat="1" ht="15.75" customHeight="1" spans="1:17">
      <c r="A170" s="74" t="s">
        <v>80</v>
      </c>
      <c r="B170" s="78"/>
      <c r="C170" s="78"/>
      <c r="D170" s="76"/>
      <c r="E170" s="77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="49" customFormat="1" ht="15.75" customHeight="1" spans="1:17">
      <c r="A171" s="74" t="s">
        <v>81</v>
      </c>
      <c r="B171" s="79"/>
      <c r="C171" s="78"/>
      <c r="D171" s="76"/>
      <c r="E171" s="77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="49" customFormat="1" ht="15.75" customHeight="1" spans="1:17">
      <c r="A172" s="74" t="s">
        <v>82</v>
      </c>
      <c r="B172" s="79"/>
      <c r="C172" s="78"/>
      <c r="D172" s="76"/>
      <c r="E172" s="77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="49" customFormat="1" ht="15.75" customHeight="1" spans="1:17">
      <c r="A173" s="74" t="s">
        <v>175</v>
      </c>
      <c r="B173" s="79"/>
      <c r="C173" s="78"/>
      <c r="D173" s="76"/>
      <c r="E173" s="77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="49" customFormat="1" ht="15.75" customHeight="1" spans="1:17">
      <c r="A174" s="74" t="s">
        <v>89</v>
      </c>
      <c r="B174" s="79"/>
      <c r="C174" s="78"/>
      <c r="D174" s="76"/>
      <c r="E174" s="77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="49" customFormat="1" ht="15.75" customHeight="1" spans="1:17">
      <c r="A175" s="74" t="s">
        <v>176</v>
      </c>
      <c r="B175" s="79"/>
      <c r="C175" s="78"/>
      <c r="D175" s="76"/>
      <c r="E175" s="77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="49" customFormat="1" ht="15.75" customHeight="1" spans="1:17">
      <c r="A176" s="74" t="s">
        <v>177</v>
      </c>
      <c r="B176" s="75">
        <f>SUM(B177,B178,B179,B180,B181,B182)</f>
        <v>1033.9</v>
      </c>
      <c r="C176" s="75">
        <f>SUM(C177,C178,C179,C180,C181,C182)</f>
        <v>2600.44</v>
      </c>
      <c r="D176" s="76">
        <f>C176-B176</f>
        <v>1566.54</v>
      </c>
      <c r="E176" s="77">
        <f>D176/B176</f>
        <v>1.51517554889254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="49" customFormat="1" ht="15.75" customHeight="1" spans="1:17">
      <c r="A177" s="74" t="s">
        <v>80</v>
      </c>
      <c r="B177" s="78">
        <v>1.6</v>
      </c>
      <c r="C177" s="78">
        <v>278.44</v>
      </c>
      <c r="D177" s="76">
        <f>C177-B177</f>
        <v>276.84</v>
      </c>
      <c r="E177" s="77">
        <f>D177/B177</f>
        <v>173.025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="49" customFormat="1" ht="15.75" customHeight="1" spans="1:17">
      <c r="A178" s="74" t="s">
        <v>81</v>
      </c>
      <c r="B178" s="79">
        <v>40</v>
      </c>
      <c r="C178" s="78">
        <v>1297.8</v>
      </c>
      <c r="D178" s="76">
        <f>C178-B178</f>
        <v>1257.8</v>
      </c>
      <c r="E178" s="77">
        <f>D178/B178</f>
        <v>31.445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="49" customFormat="1" ht="15.75" customHeight="1" spans="1:17">
      <c r="A179" s="74" t="s">
        <v>82</v>
      </c>
      <c r="B179" s="79"/>
      <c r="C179" s="78"/>
      <c r="D179" s="76"/>
      <c r="E179" s="77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="49" customFormat="1" ht="15.75" customHeight="1" spans="1:17">
      <c r="A180" s="74" t="s">
        <v>178</v>
      </c>
      <c r="B180" s="79"/>
      <c r="C180" s="78"/>
      <c r="D180" s="76"/>
      <c r="E180" s="77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="49" customFormat="1" ht="15.75" customHeight="1" spans="1:17">
      <c r="A181" s="74" t="s">
        <v>89</v>
      </c>
      <c r="B181" s="79"/>
      <c r="C181" s="78"/>
      <c r="D181" s="76"/>
      <c r="E181" s="77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="49" customFormat="1" ht="15.75" customHeight="1" spans="1:17">
      <c r="A182" s="74" t="s">
        <v>179</v>
      </c>
      <c r="B182" s="79">
        <v>992.3</v>
      </c>
      <c r="C182" s="78">
        <v>1024.2</v>
      </c>
      <c r="D182" s="76">
        <f>C182-B182</f>
        <v>31.9000000000001</v>
      </c>
      <c r="E182" s="77">
        <f>D182/B182</f>
        <v>0.0321475360274112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="49" customFormat="1" ht="15.75" customHeight="1" spans="1:17">
      <c r="A183" s="74" t="s">
        <v>180</v>
      </c>
      <c r="B183" s="75">
        <f>SUM(B184,B185,B186,B187,B188,B189)</f>
        <v>0</v>
      </c>
      <c r="C183" s="75">
        <f>SUM(C184,C185,C186,C187,C188,C189)</f>
        <v>0</v>
      </c>
      <c r="D183" s="76">
        <f>C183-B183</f>
        <v>0</v>
      </c>
      <c r="E183" s="77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="49" customFormat="1" ht="15.75" customHeight="1" spans="1:17">
      <c r="A184" s="74" t="s">
        <v>80</v>
      </c>
      <c r="B184" s="75"/>
      <c r="C184" s="75"/>
      <c r="D184" s="76"/>
      <c r="E184" s="77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="49" customFormat="1" ht="15.75" customHeight="1" spans="1:17">
      <c r="A185" s="74" t="s">
        <v>81</v>
      </c>
      <c r="B185" s="79"/>
      <c r="C185" s="78"/>
      <c r="D185" s="76"/>
      <c r="E185" s="77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="49" customFormat="1" ht="15.75" customHeight="1" spans="1:17">
      <c r="A186" s="74" t="s">
        <v>82</v>
      </c>
      <c r="B186" s="79"/>
      <c r="C186" s="78"/>
      <c r="D186" s="76"/>
      <c r="E186" s="77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="49" customFormat="1" ht="15.75" customHeight="1" spans="1:17">
      <c r="A187" s="74" t="s">
        <v>181</v>
      </c>
      <c r="B187" s="79"/>
      <c r="C187" s="78"/>
      <c r="D187" s="76"/>
      <c r="E187" s="77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="49" customFormat="1" ht="15.75" customHeight="1" spans="1:17">
      <c r="A188" s="74" t="s">
        <v>89</v>
      </c>
      <c r="B188" s="79"/>
      <c r="C188" s="78"/>
      <c r="D188" s="76"/>
      <c r="E188" s="77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="49" customFormat="1" ht="15.75" customHeight="1" spans="1:17">
      <c r="A189" s="74" t="s">
        <v>182</v>
      </c>
      <c r="B189" s="79"/>
      <c r="C189" s="78"/>
      <c r="D189" s="76"/>
      <c r="E189" s="77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="49" customFormat="1" ht="15.75" customHeight="1" spans="1:17">
      <c r="A190" s="74" t="s">
        <v>183</v>
      </c>
      <c r="B190" s="75">
        <f>SUM(B191,B192,B193,B194,B195,B196,B197)</f>
        <v>0</v>
      </c>
      <c r="C190" s="75">
        <f>SUM(C191,C192,C193,C194,C195,C196,C197)</f>
        <v>0</v>
      </c>
      <c r="D190" s="76">
        <f>C190-B190</f>
        <v>0</v>
      </c>
      <c r="E190" s="77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="49" customFormat="1" ht="15.75" customHeight="1" spans="1:17">
      <c r="A191" s="74" t="s">
        <v>80</v>
      </c>
      <c r="B191" s="78"/>
      <c r="C191" s="78"/>
      <c r="D191" s="76"/>
      <c r="E191" s="77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="49" customFormat="1" ht="15.75" customHeight="1" spans="1:17">
      <c r="A192" s="74" t="s">
        <v>81</v>
      </c>
      <c r="B192" s="79"/>
      <c r="C192" s="78"/>
      <c r="D192" s="76"/>
      <c r="E192" s="77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="49" customFormat="1" ht="15.75" customHeight="1" spans="1:17">
      <c r="A193" s="74" t="s">
        <v>82</v>
      </c>
      <c r="B193" s="79"/>
      <c r="C193" s="78"/>
      <c r="D193" s="76"/>
      <c r="E193" s="77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="49" customFormat="1" ht="15.75" customHeight="1" spans="1:17">
      <c r="A194" s="74" t="s">
        <v>184</v>
      </c>
      <c r="B194" s="79"/>
      <c r="C194" s="78"/>
      <c r="D194" s="76"/>
      <c r="E194" s="77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="49" customFormat="1" ht="15.75" customHeight="1" spans="1:17">
      <c r="A195" s="74" t="s">
        <v>185</v>
      </c>
      <c r="B195" s="79"/>
      <c r="C195" s="78"/>
      <c r="D195" s="76"/>
      <c r="E195" s="77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="49" customFormat="1" ht="15.75" customHeight="1" spans="1:17">
      <c r="A196" s="74" t="s">
        <v>89</v>
      </c>
      <c r="B196" s="79"/>
      <c r="C196" s="78"/>
      <c r="D196" s="76"/>
      <c r="E196" s="77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="49" customFormat="1" ht="15.75" customHeight="1" spans="1:17">
      <c r="A197" s="74" t="s">
        <v>186</v>
      </c>
      <c r="B197" s="79"/>
      <c r="C197" s="78"/>
      <c r="D197" s="76"/>
      <c r="E197" s="77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="49" customFormat="1" ht="15.75" customHeight="1" spans="1:17">
      <c r="A198" s="74" t="s">
        <v>187</v>
      </c>
      <c r="B198" s="75">
        <f>SUM(B199,B200,B201,B202,B203)</f>
        <v>0</v>
      </c>
      <c r="C198" s="75">
        <f>SUM(C199,C200,C201,C202,C203)</f>
        <v>0</v>
      </c>
      <c r="D198" s="76">
        <f>C198-B198</f>
        <v>0</v>
      </c>
      <c r="E198" s="77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="49" customFormat="1" ht="15.75" customHeight="1" spans="1:17">
      <c r="A199" s="74" t="s">
        <v>80</v>
      </c>
      <c r="B199" s="78"/>
      <c r="C199" s="78"/>
      <c r="D199" s="76"/>
      <c r="E199" s="77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="49" customFormat="1" ht="15.75" customHeight="1" spans="1:17">
      <c r="A200" s="74" t="s">
        <v>81</v>
      </c>
      <c r="B200" s="79"/>
      <c r="C200" s="78"/>
      <c r="D200" s="76"/>
      <c r="E200" s="77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="49" customFormat="1" ht="15.75" customHeight="1" spans="1:17">
      <c r="A201" s="74" t="s">
        <v>82</v>
      </c>
      <c r="B201" s="79"/>
      <c r="C201" s="78"/>
      <c r="D201" s="76"/>
      <c r="E201" s="77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="49" customFormat="1" ht="15.75" customHeight="1" spans="1:17">
      <c r="A202" s="74" t="s">
        <v>89</v>
      </c>
      <c r="B202" s="79"/>
      <c r="C202" s="78"/>
      <c r="D202" s="76"/>
      <c r="E202" s="77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="49" customFormat="1" ht="15.75" customHeight="1" spans="1:17">
      <c r="A203" s="74" t="s">
        <v>188</v>
      </c>
      <c r="B203" s="79"/>
      <c r="C203" s="78"/>
      <c r="D203" s="76"/>
      <c r="E203" s="77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="49" customFormat="1" ht="15.75" customHeight="1" spans="1:17">
      <c r="A204" s="74" t="s">
        <v>189</v>
      </c>
      <c r="B204" s="75">
        <f>SUM(B205,B206,B207,B208,B209)</f>
        <v>0</v>
      </c>
      <c r="C204" s="75">
        <f>SUM(C205,C206,C207,C208,C209)</f>
        <v>0</v>
      </c>
      <c r="D204" s="76">
        <f>C204-B204</f>
        <v>0</v>
      </c>
      <c r="E204" s="77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="49" customFormat="1" ht="15.75" customHeight="1" spans="1:17">
      <c r="A205" s="74" t="s">
        <v>80</v>
      </c>
      <c r="B205" s="78"/>
      <c r="C205" s="78"/>
      <c r="D205" s="76"/>
      <c r="E205" s="77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="49" customFormat="1" ht="15.75" customHeight="1" spans="1:17">
      <c r="A206" s="74" t="s">
        <v>81</v>
      </c>
      <c r="B206" s="78"/>
      <c r="C206" s="78"/>
      <c r="D206" s="76"/>
      <c r="E206" s="77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="49" customFormat="1" ht="15.75" customHeight="1" spans="1:17">
      <c r="A207" s="74" t="s">
        <v>82</v>
      </c>
      <c r="B207" s="78"/>
      <c r="C207" s="78"/>
      <c r="D207" s="76"/>
      <c r="E207" s="7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="49" customFormat="1" ht="15.75" customHeight="1" spans="1:17">
      <c r="A208" s="74" t="s">
        <v>89</v>
      </c>
      <c r="B208" s="78"/>
      <c r="C208" s="78"/>
      <c r="D208" s="76"/>
      <c r="E208" s="77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="49" customFormat="1" ht="15.75" customHeight="1" spans="1:17">
      <c r="A209" s="74" t="s">
        <v>190</v>
      </c>
      <c r="B209" s="78"/>
      <c r="C209" s="78"/>
      <c r="D209" s="76"/>
      <c r="E209" s="77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="49" customFormat="1" ht="15.75" customHeight="1" spans="1:17">
      <c r="A210" s="74" t="s">
        <v>191</v>
      </c>
      <c r="B210" s="75">
        <f>SUM(B211,B212,B213,B214,B215,B216)</f>
        <v>0</v>
      </c>
      <c r="C210" s="75">
        <f>SUM(C211,C212,C213,C214,C215,C216)</f>
        <v>0</v>
      </c>
      <c r="D210" s="76">
        <f>C210-B210</f>
        <v>0</v>
      </c>
      <c r="E210" s="77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="49" customFormat="1" ht="15.75" customHeight="1" spans="1:17">
      <c r="A211" s="74" t="s">
        <v>80</v>
      </c>
      <c r="B211" s="78"/>
      <c r="C211" s="78"/>
      <c r="D211" s="76"/>
      <c r="E211" s="77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="49" customFormat="1" ht="15.75" customHeight="1" spans="1:17">
      <c r="A212" s="74" t="s">
        <v>81</v>
      </c>
      <c r="B212" s="79"/>
      <c r="C212" s="78"/>
      <c r="D212" s="76"/>
      <c r="E212" s="77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="49" customFormat="1" ht="15.75" customHeight="1" spans="1:17">
      <c r="A213" s="74" t="s">
        <v>82</v>
      </c>
      <c r="B213" s="79"/>
      <c r="C213" s="78"/>
      <c r="D213" s="76"/>
      <c r="E213" s="77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="49" customFormat="1" ht="15.75" customHeight="1" spans="1:17">
      <c r="A214" s="74" t="s">
        <v>192</v>
      </c>
      <c r="B214" s="79"/>
      <c r="C214" s="78"/>
      <c r="D214" s="76"/>
      <c r="E214" s="7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="49" customFormat="1" ht="15.75" customHeight="1" spans="1:17">
      <c r="A215" s="74" t="s">
        <v>89</v>
      </c>
      <c r="B215" s="79"/>
      <c r="C215" s="78"/>
      <c r="D215" s="76"/>
      <c r="E215" s="7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="49" customFormat="1" ht="15.75" customHeight="1" spans="1:17">
      <c r="A216" s="74" t="s">
        <v>193</v>
      </c>
      <c r="B216" s="79"/>
      <c r="C216" s="78"/>
      <c r="D216" s="76"/>
      <c r="E216" s="77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="49" customFormat="1" ht="15.75" customHeight="1" spans="1:17">
      <c r="A217" s="74" t="s">
        <v>194</v>
      </c>
      <c r="B217" s="75">
        <f>SUM(B218,B219,B220,B221,B222,B223,B224,B225,B226,B227,B228,B229,B230,B231)</f>
        <v>0</v>
      </c>
      <c r="C217" s="75">
        <f>SUM(C218,C219,C220,C221,C222,C223,C224,C225,C226,C227,C228,C229,C230,C231)</f>
        <v>0</v>
      </c>
      <c r="D217" s="76">
        <f>C217-B217</f>
        <v>0</v>
      </c>
      <c r="E217" s="7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="49" customFormat="1" ht="15.75" customHeight="1" spans="1:17">
      <c r="A218" s="74" t="s">
        <v>80</v>
      </c>
      <c r="B218" s="78"/>
      <c r="C218" s="78"/>
      <c r="D218" s="76"/>
      <c r="E218" s="77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="49" customFormat="1" ht="15.75" customHeight="1" spans="1:17">
      <c r="A219" s="74" t="s">
        <v>81</v>
      </c>
      <c r="B219" s="79"/>
      <c r="C219" s="78"/>
      <c r="D219" s="76"/>
      <c r="E219" s="77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="49" customFormat="1" ht="15.75" customHeight="1" spans="1:17">
      <c r="A220" s="74" t="s">
        <v>82</v>
      </c>
      <c r="B220" s="79"/>
      <c r="C220" s="78"/>
      <c r="D220" s="76"/>
      <c r="E220" s="7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="49" customFormat="1" ht="15.75" customHeight="1" spans="1:17">
      <c r="A221" s="74" t="s">
        <v>195</v>
      </c>
      <c r="B221" s="79"/>
      <c r="C221" s="78"/>
      <c r="D221" s="76"/>
      <c r="E221" s="77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="49" customFormat="1" ht="15.75" customHeight="1" spans="1:17">
      <c r="A222" s="74" t="s">
        <v>196</v>
      </c>
      <c r="B222" s="79"/>
      <c r="C222" s="78"/>
      <c r="D222" s="76"/>
      <c r="E222" s="77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="49" customFormat="1" ht="15.75" customHeight="1" spans="1:17">
      <c r="A223" s="74" t="s">
        <v>121</v>
      </c>
      <c r="B223" s="79"/>
      <c r="C223" s="78"/>
      <c r="D223" s="76"/>
      <c r="E223" s="7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="49" customFormat="1" ht="15.75" customHeight="1" spans="1:17">
      <c r="A224" s="74" t="s">
        <v>197</v>
      </c>
      <c r="B224" s="79"/>
      <c r="C224" s="78"/>
      <c r="D224" s="76"/>
      <c r="E224" s="7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="49" customFormat="1" ht="15.75" customHeight="1" spans="1:17">
      <c r="A225" s="74" t="s">
        <v>198</v>
      </c>
      <c r="B225" s="79"/>
      <c r="C225" s="78"/>
      <c r="D225" s="76"/>
      <c r="E225" s="77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="49" customFormat="1" ht="15.75" customHeight="1" spans="1:17">
      <c r="A226" s="74" t="s">
        <v>199</v>
      </c>
      <c r="B226" s="79"/>
      <c r="C226" s="78"/>
      <c r="D226" s="76"/>
      <c r="E226" s="7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="49" customFormat="1" ht="15.75" customHeight="1" spans="1:17">
      <c r="A227" s="74" t="s">
        <v>200</v>
      </c>
      <c r="B227" s="79"/>
      <c r="C227" s="78"/>
      <c r="D227" s="76"/>
      <c r="E227" s="77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="49" customFormat="1" ht="15.75" customHeight="1" spans="1:17">
      <c r="A228" s="74" t="s">
        <v>201</v>
      </c>
      <c r="B228" s="79"/>
      <c r="C228" s="78"/>
      <c r="D228" s="76"/>
      <c r="E228" s="7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="49" customFormat="1" ht="15.75" customHeight="1" spans="1:17">
      <c r="A229" s="74" t="s">
        <v>202</v>
      </c>
      <c r="B229" s="79"/>
      <c r="C229" s="78"/>
      <c r="D229" s="76"/>
      <c r="E229" s="7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="49" customFormat="1" ht="15.75" customHeight="1" spans="1:17">
      <c r="A230" s="74" t="s">
        <v>89</v>
      </c>
      <c r="B230" s="79"/>
      <c r="C230" s="78"/>
      <c r="D230" s="76"/>
      <c r="E230" s="7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="49" customFormat="1" ht="15.75" customHeight="1" spans="1:17">
      <c r="A231" s="74" t="s">
        <v>203</v>
      </c>
      <c r="B231" s="79"/>
      <c r="C231" s="78"/>
      <c r="D231" s="76"/>
      <c r="E231" s="7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="49" customFormat="1" ht="15.75" customHeight="1" spans="1:17">
      <c r="A232" s="74" t="s">
        <v>204</v>
      </c>
      <c r="B232" s="75">
        <f>SUM(B233,B234)</f>
        <v>0</v>
      </c>
      <c r="C232" s="75">
        <f>SUM(C233,C234)</f>
        <v>0</v>
      </c>
      <c r="D232" s="76">
        <f>C232-B232</f>
        <v>0</v>
      </c>
      <c r="E232" s="7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="49" customFormat="1" ht="15.75" customHeight="1" spans="1:17">
      <c r="A233" s="74" t="s">
        <v>205</v>
      </c>
      <c r="B233" s="78"/>
      <c r="C233" s="78"/>
      <c r="D233" s="76"/>
      <c r="E233" s="7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="49" customFormat="1" ht="15.75" customHeight="1" spans="1:17">
      <c r="A234" s="74" t="s">
        <v>206</v>
      </c>
      <c r="B234" s="78"/>
      <c r="C234" s="78"/>
      <c r="D234" s="76"/>
      <c r="E234" s="7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="49" customFormat="1" ht="15.75" customHeight="1" spans="1:17">
      <c r="A235" s="74" t="s">
        <v>50</v>
      </c>
      <c r="B235" s="75">
        <f>SUM(B236,B237,B238)</f>
        <v>0</v>
      </c>
      <c r="C235" s="75">
        <f>SUM(C236,C237,C238)</f>
        <v>0</v>
      </c>
      <c r="D235" s="76">
        <f>C235-B235</f>
        <v>0</v>
      </c>
      <c r="E235" s="7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="49" customFormat="1" ht="15.75" customHeight="1" spans="1:17">
      <c r="A236" s="74" t="s">
        <v>207</v>
      </c>
      <c r="B236" s="78"/>
      <c r="C236" s="78"/>
      <c r="D236" s="76"/>
      <c r="E236" s="7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="49" customFormat="1" ht="15.75" customHeight="1" spans="1:17">
      <c r="A237" s="74" t="s">
        <v>208</v>
      </c>
      <c r="B237" s="78"/>
      <c r="C237" s="78"/>
      <c r="D237" s="76"/>
      <c r="E237" s="7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="49" customFormat="1" ht="15.75" customHeight="1" spans="1:17">
      <c r="A238" s="74" t="s">
        <v>209</v>
      </c>
      <c r="B238" s="78"/>
      <c r="C238" s="78"/>
      <c r="D238" s="76"/>
      <c r="E238" s="7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="49" customFormat="1" ht="15.75" customHeight="1" spans="1:17">
      <c r="A239" s="74" t="s">
        <v>51</v>
      </c>
      <c r="B239" s="75">
        <f>SUM(B240,B248)</f>
        <v>0</v>
      </c>
      <c r="C239" s="75">
        <f>SUM(C240,C248)</f>
        <v>0</v>
      </c>
      <c r="D239" s="76">
        <f>C239-B239</f>
        <v>0</v>
      </c>
      <c r="E239" s="7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="49" customFormat="1" ht="15.75" customHeight="1" spans="1:17">
      <c r="A240" s="74" t="s">
        <v>210</v>
      </c>
      <c r="B240" s="75">
        <f>SUM(B241,B242,B243,B244,B245,B246,B247)</f>
        <v>0</v>
      </c>
      <c r="C240" s="75">
        <f>SUM(C241,C242,C243,C244,C245,C246,C247)</f>
        <v>0</v>
      </c>
      <c r="D240" s="76">
        <f>C240-B240</f>
        <v>0</v>
      </c>
      <c r="E240" s="7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="49" customFormat="1" ht="15.75" customHeight="1" spans="1:17">
      <c r="A241" s="74" t="s">
        <v>211</v>
      </c>
      <c r="B241" s="78"/>
      <c r="C241" s="78"/>
      <c r="D241" s="76"/>
      <c r="E241" s="7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="49" customFormat="1" ht="15.75" customHeight="1" spans="1:17">
      <c r="A242" s="74" t="s">
        <v>212</v>
      </c>
      <c r="B242" s="79"/>
      <c r="C242" s="78"/>
      <c r="D242" s="76"/>
      <c r="E242" s="77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="49" customFormat="1" ht="15.75" customHeight="1" spans="1:17">
      <c r="A243" s="74" t="s">
        <v>213</v>
      </c>
      <c r="B243" s="79"/>
      <c r="C243" s="78"/>
      <c r="D243" s="76"/>
      <c r="E243" s="77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="49" customFormat="1" ht="15.75" customHeight="1" spans="1:17">
      <c r="A244" s="74" t="s">
        <v>214</v>
      </c>
      <c r="B244" s="79"/>
      <c r="C244" s="78"/>
      <c r="D244" s="76"/>
      <c r="E244" s="7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="49" customFormat="1" ht="15.75" customHeight="1" spans="1:17">
      <c r="A245" s="74" t="s">
        <v>215</v>
      </c>
      <c r="B245" s="79"/>
      <c r="C245" s="78"/>
      <c r="D245" s="76"/>
      <c r="E245" s="77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="49" customFormat="1" ht="15.75" customHeight="1" spans="1:17">
      <c r="A246" s="74" t="s">
        <v>216</v>
      </c>
      <c r="B246" s="79"/>
      <c r="C246" s="78"/>
      <c r="D246" s="76"/>
      <c r="E246" s="77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="49" customFormat="1" ht="15.75" customHeight="1" spans="1:17">
      <c r="A247" s="74" t="s">
        <v>217</v>
      </c>
      <c r="B247" s="79"/>
      <c r="C247" s="78"/>
      <c r="D247" s="76"/>
      <c r="E247" s="77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="49" customFormat="1" ht="15.75" customHeight="1" spans="1:17">
      <c r="A248" s="74" t="s">
        <v>218</v>
      </c>
      <c r="B248" s="79"/>
      <c r="C248" s="78"/>
      <c r="D248" s="76"/>
      <c r="E248" s="7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="49" customFormat="1" ht="15.75" customHeight="1" spans="1:17">
      <c r="A249" s="74" t="s">
        <v>219</v>
      </c>
      <c r="B249" s="75">
        <f>SUM(B250,B253,B264,B271,B279,B288,B302,B312,B322,B330,B336)</f>
        <v>0</v>
      </c>
      <c r="C249" s="75">
        <f>SUM(C250,C253,C264,C271,C279,C288,C302,C312,C322,C330,C336)</f>
        <v>0</v>
      </c>
      <c r="D249" s="76">
        <f>C249-B249</f>
        <v>0</v>
      </c>
      <c r="E249" s="77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="49" customFormat="1" ht="15.75" customHeight="1" spans="1:17">
      <c r="A250" s="74" t="s">
        <v>220</v>
      </c>
      <c r="B250" s="75">
        <f>SUM(B251,B252)</f>
        <v>0</v>
      </c>
      <c r="C250" s="75">
        <f>SUM(C251,C252)</f>
        <v>0</v>
      </c>
      <c r="D250" s="76">
        <f>C250-B250</f>
        <v>0</v>
      </c>
      <c r="E250" s="77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="49" customFormat="1" ht="15.75" customHeight="1" spans="1:17">
      <c r="A251" s="74" t="s">
        <v>221</v>
      </c>
      <c r="B251" s="78"/>
      <c r="C251" s="78"/>
      <c r="D251" s="76"/>
      <c r="E251" s="77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="49" customFormat="1" ht="15.75" customHeight="1" spans="1:17">
      <c r="A252" s="74" t="s">
        <v>222</v>
      </c>
      <c r="B252" s="78"/>
      <c r="C252" s="78"/>
      <c r="D252" s="76"/>
      <c r="E252" s="77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="49" customFormat="1" ht="15.75" customHeight="1" spans="1:17">
      <c r="A253" s="74" t="s">
        <v>223</v>
      </c>
      <c r="B253" s="75">
        <f>SUM(B254,B255,B256,B257,B258,B259,B260,B261,B262,B263)</f>
        <v>0</v>
      </c>
      <c r="C253" s="75">
        <f>SUM(C254,C255,C256,C257,C258,C259,C260,C261,C262,C263)</f>
        <v>0</v>
      </c>
      <c r="D253" s="76">
        <f>C253-B253</f>
        <v>0</v>
      </c>
      <c r="E253" s="77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="49" customFormat="1" ht="15.75" customHeight="1" spans="1:17">
      <c r="A254" s="74" t="s">
        <v>80</v>
      </c>
      <c r="B254" s="78"/>
      <c r="C254" s="78"/>
      <c r="D254" s="76"/>
      <c r="E254" s="77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="49" customFormat="1" ht="15.75" customHeight="1" spans="1:17">
      <c r="A255" s="74" t="s">
        <v>81</v>
      </c>
      <c r="B255" s="79"/>
      <c r="C255" s="78"/>
      <c r="D255" s="76"/>
      <c r="E255" s="77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 s="49" customFormat="1" ht="15.75" customHeight="1" spans="1:17">
      <c r="A256" s="74" t="s">
        <v>82</v>
      </c>
      <c r="B256" s="79"/>
      <c r="C256" s="78"/>
      <c r="D256" s="76"/>
      <c r="E256" s="77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 s="49" customFormat="1" ht="15.75" customHeight="1" spans="1:17">
      <c r="A257" s="74" t="s">
        <v>121</v>
      </c>
      <c r="B257" s="79"/>
      <c r="C257" s="78"/>
      <c r="D257" s="76"/>
      <c r="E257" s="77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="49" customFormat="1" ht="15.75" customHeight="1" spans="1:17">
      <c r="A258" s="74" t="s">
        <v>224</v>
      </c>
      <c r="B258" s="79"/>
      <c r="C258" s="78"/>
      <c r="D258" s="76"/>
      <c r="E258" s="77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="49" customFormat="1" ht="15.75" customHeight="1" spans="1:17">
      <c r="A259" s="74" t="s">
        <v>225</v>
      </c>
      <c r="B259" s="79"/>
      <c r="C259" s="78"/>
      <c r="D259" s="76"/>
      <c r="E259" s="77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 s="49" customFormat="1" ht="15.75" customHeight="1" spans="1:17">
      <c r="A260" s="74" t="s">
        <v>226</v>
      </c>
      <c r="B260" s="79"/>
      <c r="C260" s="78"/>
      <c r="D260" s="76"/>
      <c r="E260" s="77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="49" customFormat="1" ht="15.75" customHeight="1" spans="1:17">
      <c r="A261" s="74" t="s">
        <v>227</v>
      </c>
      <c r="B261" s="79"/>
      <c r="C261" s="78"/>
      <c r="D261" s="76"/>
      <c r="E261" s="77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 s="49" customFormat="1" ht="15.75" customHeight="1" spans="1:17">
      <c r="A262" s="74" t="s">
        <v>89</v>
      </c>
      <c r="B262" s="79"/>
      <c r="C262" s="78"/>
      <c r="D262" s="76"/>
      <c r="E262" s="77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</row>
    <row r="263" s="49" customFormat="1" ht="15.75" customHeight="1" spans="1:17">
      <c r="A263" s="74" t="s">
        <v>228</v>
      </c>
      <c r="B263" s="79"/>
      <c r="C263" s="78"/>
      <c r="D263" s="76"/>
      <c r="E263" s="7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 s="49" customFormat="1" ht="15.75" customHeight="1" spans="1:17">
      <c r="A264" s="74" t="s">
        <v>229</v>
      </c>
      <c r="B264" s="75">
        <f>SUM(B265,B266,B267,B268,B269,B270)</f>
        <v>0</v>
      </c>
      <c r="C264" s="75">
        <f>SUM(C265,C266,C267,C268,C269,C270)</f>
        <v>0</v>
      </c>
      <c r="D264" s="76">
        <f>C264-B264</f>
        <v>0</v>
      </c>
      <c r="E264" s="77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</row>
    <row r="265" s="49" customFormat="1" ht="15.75" customHeight="1" spans="1:17">
      <c r="A265" s="74" t="s">
        <v>80</v>
      </c>
      <c r="B265" s="78"/>
      <c r="C265" s="78"/>
      <c r="D265" s="76"/>
      <c r="E265" s="77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 s="49" customFormat="1" ht="15.75" customHeight="1" spans="1:17">
      <c r="A266" s="74" t="s">
        <v>81</v>
      </c>
      <c r="B266" s="79"/>
      <c r="C266" s="78"/>
      <c r="D266" s="76"/>
      <c r="E266" s="77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="49" customFormat="1" ht="15.75" customHeight="1" spans="1:17">
      <c r="A267" s="74" t="s">
        <v>82</v>
      </c>
      <c r="B267" s="79"/>
      <c r="C267" s="78"/>
      <c r="D267" s="76"/>
      <c r="E267" s="77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</row>
    <row r="268" s="49" customFormat="1" ht="15.75" customHeight="1" spans="1:17">
      <c r="A268" s="74" t="s">
        <v>230</v>
      </c>
      <c r="B268" s="79"/>
      <c r="C268" s="78"/>
      <c r="D268" s="76"/>
      <c r="E268" s="77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</row>
    <row r="269" s="49" customFormat="1" ht="15.75" customHeight="1" spans="1:17">
      <c r="A269" s="74" t="s">
        <v>89</v>
      </c>
      <c r="B269" s="79"/>
      <c r="C269" s="78"/>
      <c r="D269" s="76"/>
      <c r="E269" s="77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 s="49" customFormat="1" ht="15.75" customHeight="1" spans="1:17">
      <c r="A270" s="74" t="s">
        <v>231</v>
      </c>
      <c r="B270" s="79"/>
      <c r="C270" s="78"/>
      <c r="D270" s="76"/>
      <c r="E270" s="77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</row>
    <row r="271" s="49" customFormat="1" ht="15.75" customHeight="1" spans="1:17">
      <c r="A271" s="74" t="s">
        <v>232</v>
      </c>
      <c r="B271" s="75">
        <f>SUM(B272,B273,B274,B275,B276,B277,B278)</f>
        <v>0</v>
      </c>
      <c r="C271" s="75">
        <f>SUM(C272,C273,C274,C275,C276,C277,C278)</f>
        <v>0</v>
      </c>
      <c r="D271" s="76">
        <f>C271-B271</f>
        <v>0</v>
      </c>
      <c r="E271" s="77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</row>
    <row r="272" s="49" customFormat="1" ht="15.75" customHeight="1" spans="1:17">
      <c r="A272" s="74" t="s">
        <v>80</v>
      </c>
      <c r="B272" s="78"/>
      <c r="C272" s="78"/>
      <c r="D272" s="76"/>
      <c r="E272" s="77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="49" customFormat="1" ht="15.75" customHeight="1" spans="1:17">
      <c r="A273" s="74" t="s">
        <v>81</v>
      </c>
      <c r="B273" s="79"/>
      <c r="C273" s="78"/>
      <c r="D273" s="76"/>
      <c r="E273" s="7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 s="49" customFormat="1" ht="15.75" customHeight="1" spans="1:17">
      <c r="A274" s="74" t="s">
        <v>82</v>
      </c>
      <c r="B274" s="79"/>
      <c r="C274" s="78"/>
      <c r="D274" s="76"/>
      <c r="E274" s="77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 s="49" customFormat="1" ht="15.75" customHeight="1" spans="1:17">
      <c r="A275" s="74" t="s">
        <v>233</v>
      </c>
      <c r="B275" s="79"/>
      <c r="C275" s="78"/>
      <c r="D275" s="76"/>
      <c r="E275" s="77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</row>
    <row r="276" s="49" customFormat="1" ht="15.75" customHeight="1" spans="1:17">
      <c r="A276" s="74" t="s">
        <v>234</v>
      </c>
      <c r="B276" s="79"/>
      <c r="C276" s="78"/>
      <c r="D276" s="76"/>
      <c r="E276" s="77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</row>
    <row r="277" s="49" customFormat="1" ht="15.75" customHeight="1" spans="1:17">
      <c r="A277" s="74" t="s">
        <v>89</v>
      </c>
      <c r="B277" s="79"/>
      <c r="C277" s="78"/>
      <c r="D277" s="76"/>
      <c r="E277" s="77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</row>
    <row r="278" s="49" customFormat="1" ht="15.75" customHeight="1" spans="1:17">
      <c r="A278" s="74" t="s">
        <v>235</v>
      </c>
      <c r="B278" s="79"/>
      <c r="C278" s="78"/>
      <c r="D278" s="76"/>
      <c r="E278" s="77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="49" customFormat="1" ht="15.75" customHeight="1" spans="1:17">
      <c r="A279" s="74" t="s">
        <v>236</v>
      </c>
      <c r="B279" s="75">
        <f>SUM(B280,B281,B282,B283,B284,B285,B286,B287)</f>
        <v>0</v>
      </c>
      <c r="C279" s="75">
        <f>SUM(C280,C281,C282,C283,C284,C285,C286,C287)</f>
        <v>0</v>
      </c>
      <c r="D279" s="76">
        <f>C279-B279</f>
        <v>0</v>
      </c>
      <c r="E279" s="77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 s="49" customFormat="1" ht="15.75" customHeight="1" spans="1:17">
      <c r="A280" s="74" t="s">
        <v>80</v>
      </c>
      <c r="B280" s="78"/>
      <c r="C280" s="78"/>
      <c r="D280" s="76"/>
      <c r="E280" s="77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 s="49" customFormat="1" ht="15.75" customHeight="1" spans="1:17">
      <c r="A281" s="74" t="s">
        <v>81</v>
      </c>
      <c r="B281" s="79"/>
      <c r="C281" s="78"/>
      <c r="D281" s="76"/>
      <c r="E281" s="77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</row>
    <row r="282" s="49" customFormat="1" ht="15.75" customHeight="1" spans="1:17">
      <c r="A282" s="74" t="s">
        <v>82</v>
      </c>
      <c r="B282" s="79"/>
      <c r="C282" s="78"/>
      <c r="D282" s="76"/>
      <c r="E282" s="77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</row>
    <row r="283" s="49" customFormat="1" ht="15.75" customHeight="1" spans="1:17">
      <c r="A283" s="74" t="s">
        <v>237</v>
      </c>
      <c r="B283" s="79"/>
      <c r="C283" s="78"/>
      <c r="D283" s="76"/>
      <c r="E283" s="77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</row>
    <row r="284" s="49" customFormat="1" ht="15.75" customHeight="1" spans="1:17">
      <c r="A284" s="74" t="s">
        <v>238</v>
      </c>
      <c r="B284" s="79"/>
      <c r="C284" s="78"/>
      <c r="D284" s="76"/>
      <c r="E284" s="77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="49" customFormat="1" ht="15.75" customHeight="1" spans="1:17">
      <c r="A285" s="74" t="s">
        <v>239</v>
      </c>
      <c r="B285" s="79"/>
      <c r="C285" s="78"/>
      <c r="D285" s="76"/>
      <c r="E285" s="7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 s="49" customFormat="1" ht="15.75" customHeight="1" spans="1:17">
      <c r="A286" s="74" t="s">
        <v>89</v>
      </c>
      <c r="B286" s="79"/>
      <c r="C286" s="78"/>
      <c r="D286" s="76"/>
      <c r="E286" s="77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</row>
    <row r="287" s="49" customFormat="1" ht="15.75" customHeight="1" spans="1:17">
      <c r="A287" s="74" t="s">
        <v>240</v>
      </c>
      <c r="B287" s="79"/>
      <c r="C287" s="78"/>
      <c r="D287" s="76"/>
      <c r="E287" s="77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</row>
    <row r="288" s="49" customFormat="1" ht="15.75" customHeight="1" spans="1:17">
      <c r="A288" s="74" t="s">
        <v>241</v>
      </c>
      <c r="B288" s="75">
        <f>SUM(B289,B290,B291,B292,B293,B294,B295,B296,B297,B298,B299,B300,B301)</f>
        <v>0</v>
      </c>
      <c r="C288" s="75">
        <f>SUM(C289,C290,C291,C292,C293,C294,C295,C296,C297,C298,C299,C300,C301)</f>
        <v>0</v>
      </c>
      <c r="D288" s="76">
        <f>C288-B288</f>
        <v>0</v>
      </c>
      <c r="E288" s="77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 s="49" customFormat="1" ht="15.75" customHeight="1" spans="1:17">
      <c r="A289" s="74" t="s">
        <v>80</v>
      </c>
      <c r="B289" s="78"/>
      <c r="C289" s="78"/>
      <c r="D289" s="76"/>
      <c r="E289" s="77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</row>
    <row r="290" s="49" customFormat="1" ht="15.75" customHeight="1" spans="1:17">
      <c r="A290" s="74" t="s">
        <v>81</v>
      </c>
      <c r="B290" s="79"/>
      <c r="C290" s="78"/>
      <c r="D290" s="76"/>
      <c r="E290" s="77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="49" customFormat="1" ht="15.75" customHeight="1" spans="1:17">
      <c r="A291" s="74" t="s">
        <v>82</v>
      </c>
      <c r="B291" s="79"/>
      <c r="C291" s="78"/>
      <c r="D291" s="76"/>
      <c r="E291" s="7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</row>
    <row r="292" s="49" customFormat="1" ht="15.75" customHeight="1" spans="1:17">
      <c r="A292" s="74" t="s">
        <v>242</v>
      </c>
      <c r="B292" s="79"/>
      <c r="C292" s="78"/>
      <c r="D292" s="76"/>
      <c r="E292" s="77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</row>
    <row r="293" s="49" customFormat="1" ht="15.75" customHeight="1" spans="1:17">
      <c r="A293" s="74" t="s">
        <v>243</v>
      </c>
      <c r="B293" s="79"/>
      <c r="C293" s="78"/>
      <c r="D293" s="76"/>
      <c r="E293" s="77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</row>
    <row r="294" s="49" customFormat="1" ht="15.75" customHeight="1" spans="1:17">
      <c r="A294" s="74" t="s">
        <v>244</v>
      </c>
      <c r="B294" s="79"/>
      <c r="C294" s="78"/>
      <c r="D294" s="76"/>
      <c r="E294" s="77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</row>
    <row r="295" s="49" customFormat="1" ht="15.75" customHeight="1" spans="1:17">
      <c r="A295" s="74" t="s">
        <v>245</v>
      </c>
      <c r="B295" s="79"/>
      <c r="C295" s="78"/>
      <c r="D295" s="76"/>
      <c r="E295" s="7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 s="49" customFormat="1" ht="15.75" customHeight="1" spans="1:17">
      <c r="A296" s="74" t="s">
        <v>246</v>
      </c>
      <c r="B296" s="79"/>
      <c r="C296" s="78"/>
      <c r="D296" s="76"/>
      <c r="E296" s="77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="49" customFormat="1" ht="15.75" customHeight="1" spans="1:17">
      <c r="A297" s="74" t="s">
        <v>247</v>
      </c>
      <c r="B297" s="79"/>
      <c r="C297" s="78"/>
      <c r="D297" s="76"/>
      <c r="E297" s="77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="49" customFormat="1" ht="15.75" customHeight="1" spans="1:17">
      <c r="A298" s="74" t="s">
        <v>248</v>
      </c>
      <c r="B298" s="79"/>
      <c r="C298" s="78"/>
      <c r="D298" s="76"/>
      <c r="E298" s="77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 s="49" customFormat="1" ht="15.75" customHeight="1" spans="1:17">
      <c r="A299" s="74" t="s">
        <v>121</v>
      </c>
      <c r="B299" s="79"/>
      <c r="C299" s="78"/>
      <c r="D299" s="76"/>
      <c r="E299" s="77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 s="49" customFormat="1" ht="15.75" customHeight="1" spans="1:17">
      <c r="A300" s="74" t="s">
        <v>89</v>
      </c>
      <c r="B300" s="79"/>
      <c r="C300" s="78"/>
      <c r="D300" s="76"/>
      <c r="E300" s="77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="49" customFormat="1" ht="15.75" customHeight="1" spans="1:17">
      <c r="A301" s="74" t="s">
        <v>249</v>
      </c>
      <c r="B301" s="79"/>
      <c r="C301" s="78"/>
      <c r="D301" s="76"/>
      <c r="E301" s="77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 s="49" customFormat="1" ht="15.75" customHeight="1" spans="1:17">
      <c r="A302" s="74" t="s">
        <v>250</v>
      </c>
      <c r="B302" s="75">
        <f>SUM(B303,B304,B305,B306,B307,B308,B309,B310,B311)</f>
        <v>0</v>
      </c>
      <c r="C302" s="75">
        <f>SUM(C303,C304,C305,C306,C307,C308,C309,C310,C311)</f>
        <v>0</v>
      </c>
      <c r="D302" s="76">
        <f>C302-B302</f>
        <v>0</v>
      </c>
      <c r="E302" s="77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="49" customFormat="1" ht="15.75" customHeight="1" spans="1:17">
      <c r="A303" s="74" t="s">
        <v>80</v>
      </c>
      <c r="B303" s="78"/>
      <c r="C303" s="78"/>
      <c r="D303" s="76"/>
      <c r="E303" s="77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  <row r="304" s="49" customFormat="1" ht="15.75" customHeight="1" spans="1:17">
      <c r="A304" s="74" t="s">
        <v>81</v>
      </c>
      <c r="B304" s="79"/>
      <c r="C304" s="78"/>
      <c r="D304" s="76"/>
      <c r="E304" s="77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</row>
    <row r="305" s="49" customFormat="1" ht="15.75" customHeight="1" spans="1:17">
      <c r="A305" s="74" t="s">
        <v>82</v>
      </c>
      <c r="B305" s="79"/>
      <c r="C305" s="78"/>
      <c r="D305" s="76"/>
      <c r="E305" s="77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</row>
    <row r="306" s="49" customFormat="1" ht="15.75" customHeight="1" spans="1:17">
      <c r="A306" s="74" t="s">
        <v>251</v>
      </c>
      <c r="B306" s="79"/>
      <c r="C306" s="78"/>
      <c r="D306" s="76"/>
      <c r="E306" s="77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</row>
    <row r="307" s="49" customFormat="1" ht="15.75" customHeight="1" spans="1:17">
      <c r="A307" s="74" t="s">
        <v>252</v>
      </c>
      <c r="B307" s="79"/>
      <c r="C307" s="78"/>
      <c r="D307" s="76"/>
      <c r="E307" s="77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 s="49" customFormat="1" ht="15.75" customHeight="1" spans="1:17">
      <c r="A308" s="74" t="s">
        <v>253</v>
      </c>
      <c r="B308" s="79"/>
      <c r="C308" s="78"/>
      <c r="D308" s="76"/>
      <c r="E308" s="77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="49" customFormat="1" ht="15.75" customHeight="1" spans="1:17">
      <c r="A309" s="74" t="s">
        <v>121</v>
      </c>
      <c r="B309" s="79"/>
      <c r="C309" s="78"/>
      <c r="D309" s="76"/>
      <c r="E309" s="77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 s="49" customFormat="1" ht="15.75" customHeight="1" spans="1:17">
      <c r="A310" s="74" t="s">
        <v>89</v>
      </c>
      <c r="B310" s="79"/>
      <c r="C310" s="78"/>
      <c r="D310" s="76"/>
      <c r="E310" s="77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</row>
    <row r="311" s="49" customFormat="1" ht="15.75" customHeight="1" spans="1:17">
      <c r="A311" s="74" t="s">
        <v>254</v>
      </c>
      <c r="B311" s="79"/>
      <c r="C311" s="78"/>
      <c r="D311" s="76"/>
      <c r="E311" s="77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</row>
    <row r="312" s="49" customFormat="1" ht="15.75" customHeight="1" spans="1:17">
      <c r="A312" s="74" t="s">
        <v>255</v>
      </c>
      <c r="B312" s="75">
        <f>SUM(B313,B314,B315,B316,B317,B318,B319,B320,B321)</f>
        <v>0</v>
      </c>
      <c r="C312" s="75">
        <f>SUM(C313,C314,C315,C316,C317,C318,C319,C320,C321)</f>
        <v>0</v>
      </c>
      <c r="D312" s="76">
        <f>C312-B312</f>
        <v>0</v>
      </c>
      <c r="E312" s="77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</row>
    <row r="313" s="49" customFormat="1" ht="15.75" customHeight="1" spans="1:17">
      <c r="A313" s="74" t="s">
        <v>80</v>
      </c>
      <c r="B313" s="78"/>
      <c r="C313" s="78"/>
      <c r="D313" s="76"/>
      <c r="E313" s="77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</row>
    <row r="314" s="49" customFormat="1" ht="15.75" customHeight="1" spans="1:17">
      <c r="A314" s="74" t="s">
        <v>81</v>
      </c>
      <c r="B314" s="79"/>
      <c r="C314" s="78"/>
      <c r="D314" s="76"/>
      <c r="E314" s="77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="49" customFormat="1" ht="15.75" customHeight="1" spans="1:17">
      <c r="A315" s="74" t="s">
        <v>82</v>
      </c>
      <c r="B315" s="79"/>
      <c r="C315" s="78"/>
      <c r="D315" s="76"/>
      <c r="E315" s="77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</row>
    <row r="316" s="49" customFormat="1" ht="15.75" customHeight="1" spans="1:17">
      <c r="A316" s="74" t="s">
        <v>256</v>
      </c>
      <c r="B316" s="79"/>
      <c r="C316" s="78"/>
      <c r="D316" s="76"/>
      <c r="E316" s="77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</row>
    <row r="317" s="49" customFormat="1" ht="15.75" customHeight="1" spans="1:17">
      <c r="A317" s="74" t="s">
        <v>257</v>
      </c>
      <c r="B317" s="79"/>
      <c r="C317" s="78"/>
      <c r="D317" s="76"/>
      <c r="E317" s="77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</row>
    <row r="318" s="49" customFormat="1" ht="15.75" customHeight="1" spans="1:17">
      <c r="A318" s="74" t="s">
        <v>258</v>
      </c>
      <c r="B318" s="79"/>
      <c r="C318" s="78"/>
      <c r="D318" s="76"/>
      <c r="E318" s="77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</row>
    <row r="319" s="49" customFormat="1" ht="15.75" customHeight="1" spans="1:17">
      <c r="A319" s="74" t="s">
        <v>121</v>
      </c>
      <c r="B319" s="79"/>
      <c r="C319" s="78"/>
      <c r="D319" s="76"/>
      <c r="E319" s="77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</row>
    <row r="320" s="49" customFormat="1" ht="15.75" customHeight="1" spans="1:17">
      <c r="A320" s="74" t="s">
        <v>89</v>
      </c>
      <c r="B320" s="79"/>
      <c r="C320" s="78"/>
      <c r="D320" s="76"/>
      <c r="E320" s="77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="49" customFormat="1" ht="15.75" customHeight="1" spans="1:17">
      <c r="A321" s="74" t="s">
        <v>259</v>
      </c>
      <c r="B321" s="79"/>
      <c r="C321" s="78"/>
      <c r="D321" s="76"/>
      <c r="E321" s="77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</row>
    <row r="322" s="49" customFormat="1" ht="15.75" customHeight="1" spans="1:17">
      <c r="A322" s="74" t="s">
        <v>260</v>
      </c>
      <c r="B322" s="75">
        <f>SUM(B323,B324,B325,B326,B327,B328,B329)</f>
        <v>0</v>
      </c>
      <c r="C322" s="75">
        <f>SUM(C323,C324,C325,C326,C327,C328,C329)</f>
        <v>0</v>
      </c>
      <c r="D322" s="76">
        <f>C322-B322</f>
        <v>0</v>
      </c>
      <c r="E322" s="77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 s="49" customFormat="1" ht="15.75" customHeight="1" spans="1:17">
      <c r="A323" s="74" t="s">
        <v>80</v>
      </c>
      <c r="B323" s="78"/>
      <c r="C323" s="78"/>
      <c r="D323" s="76"/>
      <c r="E323" s="77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</row>
    <row r="324" s="49" customFormat="1" ht="15.75" customHeight="1" spans="1:17">
      <c r="A324" s="74" t="s">
        <v>81</v>
      </c>
      <c r="B324" s="79"/>
      <c r="C324" s="78"/>
      <c r="D324" s="76"/>
      <c r="E324" s="77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 s="49" customFormat="1" ht="15.75" customHeight="1" spans="1:17">
      <c r="A325" s="74" t="s">
        <v>82</v>
      </c>
      <c r="B325" s="79"/>
      <c r="C325" s="78"/>
      <c r="D325" s="76"/>
      <c r="E325" s="77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</row>
    <row r="326" s="49" customFormat="1" ht="15.75" customHeight="1" spans="1:17">
      <c r="A326" s="74" t="s">
        <v>261</v>
      </c>
      <c r="B326" s="79"/>
      <c r="C326" s="78"/>
      <c r="D326" s="76"/>
      <c r="E326" s="77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="49" customFormat="1" ht="15.75" customHeight="1" spans="1:17">
      <c r="A327" s="74" t="s">
        <v>262</v>
      </c>
      <c r="B327" s="79"/>
      <c r="C327" s="78"/>
      <c r="D327" s="76"/>
      <c r="E327" s="77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</row>
    <row r="328" s="49" customFormat="1" ht="15.75" customHeight="1" spans="1:17">
      <c r="A328" s="74" t="s">
        <v>89</v>
      </c>
      <c r="B328" s="79"/>
      <c r="C328" s="78"/>
      <c r="D328" s="76"/>
      <c r="E328" s="77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</row>
    <row r="329" s="49" customFormat="1" ht="15.75" customHeight="1" spans="1:17">
      <c r="A329" s="74" t="s">
        <v>263</v>
      </c>
      <c r="B329" s="79"/>
      <c r="C329" s="78"/>
      <c r="D329" s="76"/>
      <c r="E329" s="77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</row>
    <row r="330" s="49" customFormat="1" ht="15.75" customHeight="1" spans="1:17">
      <c r="A330" s="74" t="s">
        <v>264</v>
      </c>
      <c r="B330" s="75">
        <f>SUM(B331,B332,B333,B334,B335)</f>
        <v>0</v>
      </c>
      <c r="C330" s="75">
        <f>SUM(C331,C332,C333,C334,C335)</f>
        <v>0</v>
      </c>
      <c r="D330" s="76">
        <f>C330-B330</f>
        <v>0</v>
      </c>
      <c r="E330" s="77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</row>
    <row r="331" s="49" customFormat="1" ht="15.75" customHeight="1" spans="1:17">
      <c r="A331" s="74" t="s">
        <v>80</v>
      </c>
      <c r="B331" s="78"/>
      <c r="C331" s="78"/>
      <c r="D331" s="76"/>
      <c r="E331" s="77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</row>
    <row r="332" s="49" customFormat="1" ht="15.75" customHeight="1" spans="1:17">
      <c r="A332" s="74" t="s">
        <v>81</v>
      </c>
      <c r="B332" s="79"/>
      <c r="C332" s="78"/>
      <c r="D332" s="76"/>
      <c r="E332" s="77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="49" customFormat="1" ht="15.75" customHeight="1" spans="1:17">
      <c r="A333" s="74" t="s">
        <v>121</v>
      </c>
      <c r="B333" s="79"/>
      <c r="C333" s="78"/>
      <c r="D333" s="76"/>
      <c r="E333" s="77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</row>
    <row r="334" s="49" customFormat="1" ht="15.75" customHeight="1" spans="1:17">
      <c r="A334" s="74" t="s">
        <v>265</v>
      </c>
      <c r="B334" s="79"/>
      <c r="C334" s="78"/>
      <c r="D334" s="76"/>
      <c r="E334" s="77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</row>
    <row r="335" s="49" customFormat="1" ht="15.75" customHeight="1" spans="1:17">
      <c r="A335" s="74" t="s">
        <v>266</v>
      </c>
      <c r="B335" s="79"/>
      <c r="C335" s="78"/>
      <c r="D335" s="76"/>
      <c r="E335" s="77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</row>
    <row r="336" s="49" customFormat="1" ht="15.75" customHeight="1" spans="1:17">
      <c r="A336" s="74" t="s">
        <v>267</v>
      </c>
      <c r="B336" s="75">
        <f>SUM(B337,B338)</f>
        <v>0</v>
      </c>
      <c r="C336" s="75">
        <f>SUM(C337,C338)</f>
        <v>0</v>
      </c>
      <c r="D336" s="76">
        <f>C336-B336</f>
        <v>0</v>
      </c>
      <c r="E336" s="77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</row>
    <row r="337" s="49" customFormat="1" ht="15.75" customHeight="1" spans="1:17">
      <c r="A337" s="74" t="s">
        <v>268</v>
      </c>
      <c r="B337" s="78"/>
      <c r="C337" s="78"/>
      <c r="D337" s="76"/>
      <c r="E337" s="77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</row>
    <row r="338" s="49" customFormat="1" ht="15.75" customHeight="1" spans="1:17">
      <c r="A338" s="74" t="s">
        <v>269</v>
      </c>
      <c r="B338" s="78"/>
      <c r="C338" s="78"/>
      <c r="D338" s="76"/>
      <c r="E338" s="77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="49" customFormat="1" ht="15.75" customHeight="1" spans="1:17">
      <c r="A339" s="74" t="s">
        <v>53</v>
      </c>
      <c r="B339" s="80">
        <f>SUM(B340,B345,B352,B358,B364,B368,B372,B376,B382,B389)</f>
        <v>0</v>
      </c>
      <c r="C339" s="80">
        <f>SUM(C340,C345,C352,C358,C364,C368,C372,C376,C382,C389)</f>
        <v>0</v>
      </c>
      <c r="D339" s="76">
        <f>C339-B339</f>
        <v>0</v>
      </c>
      <c r="E339" s="77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</row>
    <row r="340" s="49" customFormat="1" ht="15.75" customHeight="1" spans="1:17">
      <c r="A340" s="74" t="s">
        <v>270</v>
      </c>
      <c r="B340" s="75">
        <f>SUM(B341,B342,B343,B344)</f>
        <v>0</v>
      </c>
      <c r="C340" s="75">
        <f>SUM(C341,C342,C343,C344)</f>
        <v>0</v>
      </c>
      <c r="D340" s="76">
        <f>C340-B340</f>
        <v>0</v>
      </c>
      <c r="E340" s="77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</row>
    <row r="341" s="49" customFormat="1" ht="15.75" customHeight="1" spans="1:17">
      <c r="A341" s="74" t="s">
        <v>80</v>
      </c>
      <c r="B341" s="78"/>
      <c r="C341" s="78"/>
      <c r="D341" s="76"/>
      <c r="E341" s="77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</row>
    <row r="342" s="49" customFormat="1" ht="15.75" customHeight="1" spans="1:17">
      <c r="A342" s="74" t="s">
        <v>81</v>
      </c>
      <c r="B342" s="79"/>
      <c r="C342" s="78"/>
      <c r="D342" s="76"/>
      <c r="E342" s="77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</row>
    <row r="343" s="49" customFormat="1" ht="15.75" customHeight="1" spans="1:17">
      <c r="A343" s="74" t="s">
        <v>82</v>
      </c>
      <c r="B343" s="79"/>
      <c r="C343" s="78"/>
      <c r="D343" s="76"/>
      <c r="E343" s="77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</row>
    <row r="344" s="49" customFormat="1" ht="15.75" customHeight="1" spans="1:17">
      <c r="A344" s="74" t="s">
        <v>271</v>
      </c>
      <c r="B344" s="79"/>
      <c r="C344" s="78"/>
      <c r="D344" s="76"/>
      <c r="E344" s="77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="49" customFormat="1" ht="15.75" customHeight="1" spans="1:17">
      <c r="A345" s="74" t="s">
        <v>272</v>
      </c>
      <c r="B345" s="75">
        <f>SUM(B346,B347,B348,B349,B350,B351)</f>
        <v>0</v>
      </c>
      <c r="C345" s="75">
        <f>SUM(C346,C347,C348,C349,C350,C351)</f>
        <v>0</v>
      </c>
      <c r="D345" s="76">
        <f>C345-B345</f>
        <v>0</v>
      </c>
      <c r="E345" s="77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</row>
    <row r="346" s="49" customFormat="1" ht="15.75" customHeight="1" spans="1:17">
      <c r="A346" s="74" t="s">
        <v>273</v>
      </c>
      <c r="B346" s="78"/>
      <c r="C346" s="78"/>
      <c r="D346" s="76"/>
      <c r="E346" s="77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</row>
    <row r="347" s="49" customFormat="1" ht="15.75" customHeight="1" spans="1:17">
      <c r="A347" s="74" t="s">
        <v>274</v>
      </c>
      <c r="B347" s="79"/>
      <c r="C347" s="78"/>
      <c r="D347" s="76"/>
      <c r="E347" s="77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</row>
    <row r="348" s="49" customFormat="1" ht="15.75" customHeight="1" spans="1:17">
      <c r="A348" s="74" t="s">
        <v>275</v>
      </c>
      <c r="B348" s="79"/>
      <c r="C348" s="78"/>
      <c r="D348" s="76"/>
      <c r="E348" s="77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</row>
    <row r="349" s="49" customFormat="1" ht="15.75" customHeight="1" spans="1:17">
      <c r="A349" s="74" t="s">
        <v>276</v>
      </c>
      <c r="B349" s="79"/>
      <c r="C349" s="78"/>
      <c r="D349" s="76"/>
      <c r="E349" s="77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</row>
    <row r="350" s="49" customFormat="1" ht="15.75" customHeight="1" spans="1:17">
      <c r="A350" s="74" t="s">
        <v>277</v>
      </c>
      <c r="B350" s="79"/>
      <c r="C350" s="78"/>
      <c r="D350" s="76"/>
      <c r="E350" s="77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="49" customFormat="1" ht="15.75" customHeight="1" spans="1:17">
      <c r="A351" s="74" t="s">
        <v>278</v>
      </c>
      <c r="B351" s="79"/>
      <c r="C351" s="78"/>
      <c r="D351" s="76"/>
      <c r="E351" s="77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</row>
    <row r="352" s="49" customFormat="1" ht="15.75" customHeight="1" spans="1:17">
      <c r="A352" s="74" t="s">
        <v>279</v>
      </c>
      <c r="B352" s="75">
        <f>SUM(B353,B354,B355,B356,B357)</f>
        <v>0</v>
      </c>
      <c r="C352" s="75">
        <f>SUM(C353,C354,C355,C356,C357)</f>
        <v>0</v>
      </c>
      <c r="D352" s="76">
        <f>C352-B352</f>
        <v>0</v>
      </c>
      <c r="E352" s="77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</row>
    <row r="353" s="49" customFormat="1" ht="15.75" customHeight="1" spans="1:17">
      <c r="A353" s="74" t="s">
        <v>280</v>
      </c>
      <c r="B353" s="78"/>
      <c r="C353" s="78"/>
      <c r="D353" s="76"/>
      <c r="E353" s="77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</row>
    <row r="354" s="49" customFormat="1" ht="15.75" customHeight="1" spans="1:17">
      <c r="A354" s="74" t="s">
        <v>281</v>
      </c>
      <c r="B354" s="79"/>
      <c r="C354" s="78"/>
      <c r="D354" s="76"/>
      <c r="E354" s="77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</row>
    <row r="355" s="49" customFormat="1" ht="15.75" customHeight="1" spans="1:17">
      <c r="A355" s="74" t="s">
        <v>282</v>
      </c>
      <c r="B355" s="79"/>
      <c r="C355" s="78"/>
      <c r="D355" s="76"/>
      <c r="E355" s="77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</row>
    <row r="356" s="49" customFormat="1" ht="15.75" customHeight="1" spans="1:17">
      <c r="A356" s="74" t="s">
        <v>283</v>
      </c>
      <c r="B356" s="79"/>
      <c r="C356" s="78"/>
      <c r="D356" s="76"/>
      <c r="E356" s="77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="49" customFormat="1" ht="15.75" customHeight="1" spans="1:17">
      <c r="A357" s="74" t="s">
        <v>284</v>
      </c>
      <c r="B357" s="79"/>
      <c r="C357" s="78"/>
      <c r="D357" s="76"/>
      <c r="E357" s="77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</row>
    <row r="358" s="49" customFormat="1" ht="15.75" customHeight="1" spans="1:17">
      <c r="A358" s="74" t="s">
        <v>285</v>
      </c>
      <c r="B358" s="75">
        <f>SUM(B359,B360,B361,B362,B363)</f>
        <v>0</v>
      </c>
      <c r="C358" s="75">
        <f>SUM(C359,C360,C361,C362,C363)</f>
        <v>0</v>
      </c>
      <c r="D358" s="76">
        <f>C358-B358</f>
        <v>0</v>
      </c>
      <c r="E358" s="77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</row>
    <row r="359" s="49" customFormat="1" ht="15.75" customHeight="1" spans="1:17">
      <c r="A359" s="74" t="s">
        <v>286</v>
      </c>
      <c r="B359" s="78"/>
      <c r="C359" s="78"/>
      <c r="D359" s="76"/>
      <c r="E359" s="77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</row>
    <row r="360" s="49" customFormat="1" ht="15.75" customHeight="1" spans="1:17">
      <c r="A360" s="74" t="s">
        <v>287</v>
      </c>
      <c r="B360" s="79"/>
      <c r="C360" s="78"/>
      <c r="D360" s="76"/>
      <c r="E360" s="77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</row>
    <row r="361" s="49" customFormat="1" ht="15.75" customHeight="1" spans="1:17">
      <c r="A361" s="74" t="s">
        <v>288</v>
      </c>
      <c r="B361" s="79"/>
      <c r="C361" s="78"/>
      <c r="D361" s="76"/>
      <c r="E361" s="77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</row>
    <row r="362" s="49" customFormat="1" ht="15.75" customHeight="1" spans="1:17">
      <c r="A362" s="74" t="s">
        <v>289</v>
      </c>
      <c r="B362" s="79"/>
      <c r="C362" s="78"/>
      <c r="D362" s="76"/>
      <c r="E362" s="77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="49" customFormat="1" ht="15.75" customHeight="1" spans="1:17">
      <c r="A363" s="74" t="s">
        <v>290</v>
      </c>
      <c r="B363" s="79"/>
      <c r="C363" s="78"/>
      <c r="D363" s="76"/>
      <c r="E363" s="77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</row>
    <row r="364" s="49" customFormat="1" ht="15.75" customHeight="1" spans="1:17">
      <c r="A364" s="74" t="s">
        <v>291</v>
      </c>
      <c r="B364" s="75">
        <f>SUM(B365,B366,B367)</f>
        <v>0</v>
      </c>
      <c r="C364" s="75">
        <f>SUM(C365,C366,C367)</f>
        <v>0</v>
      </c>
      <c r="D364" s="76">
        <f>C364-B364</f>
        <v>0</v>
      </c>
      <c r="E364" s="77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</row>
    <row r="365" s="49" customFormat="1" ht="15.75" customHeight="1" spans="1:17">
      <c r="A365" s="74" t="s">
        <v>292</v>
      </c>
      <c r="B365" s="78"/>
      <c r="C365" s="78"/>
      <c r="D365" s="76"/>
      <c r="E365" s="77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</row>
    <row r="366" s="49" customFormat="1" ht="15.75" customHeight="1" spans="1:17">
      <c r="A366" s="74" t="s">
        <v>293</v>
      </c>
      <c r="B366" s="78"/>
      <c r="C366" s="78"/>
      <c r="D366" s="76"/>
      <c r="E366" s="77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</row>
    <row r="367" s="49" customFormat="1" ht="15.75" customHeight="1" spans="1:17">
      <c r="A367" s="74" t="s">
        <v>294</v>
      </c>
      <c r="B367" s="78"/>
      <c r="C367" s="78"/>
      <c r="D367" s="76"/>
      <c r="E367" s="77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</row>
    <row r="368" s="49" customFormat="1" ht="15.75" customHeight="1" spans="1:17">
      <c r="A368" s="74" t="s">
        <v>295</v>
      </c>
      <c r="B368" s="75">
        <f>SUM(B369,B370,B371)</f>
        <v>0</v>
      </c>
      <c r="C368" s="75">
        <f>SUM(C369,C370,C371)</f>
        <v>0</v>
      </c>
      <c r="D368" s="76">
        <f>C368-B368</f>
        <v>0</v>
      </c>
      <c r="E368" s="77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="49" customFormat="1" ht="15.75" customHeight="1" spans="1:17">
      <c r="A369" s="74" t="s">
        <v>296</v>
      </c>
      <c r="B369" s="78"/>
      <c r="C369" s="78"/>
      <c r="D369" s="76"/>
      <c r="E369" s="77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</row>
    <row r="370" s="49" customFormat="1" ht="15.75" customHeight="1" spans="1:17">
      <c r="A370" s="74" t="s">
        <v>297</v>
      </c>
      <c r="B370" s="79"/>
      <c r="C370" s="78"/>
      <c r="D370" s="76"/>
      <c r="E370" s="77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</row>
    <row r="371" s="49" customFormat="1" ht="15.75" customHeight="1" spans="1:17">
      <c r="A371" s="74" t="s">
        <v>298</v>
      </c>
      <c r="B371" s="79"/>
      <c r="C371" s="78"/>
      <c r="D371" s="76"/>
      <c r="E371" s="77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</row>
    <row r="372" s="49" customFormat="1" ht="15.75" customHeight="1" spans="1:17">
      <c r="A372" s="74" t="s">
        <v>299</v>
      </c>
      <c r="B372" s="75">
        <f>SUM(B373,B374,B375)</f>
        <v>0</v>
      </c>
      <c r="C372" s="75">
        <f>SUM(C373,C374,C375)</f>
        <v>0</v>
      </c>
      <c r="D372" s="76">
        <f>C372-B372</f>
        <v>0</v>
      </c>
      <c r="E372" s="77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</row>
    <row r="373" s="49" customFormat="1" ht="15.75" customHeight="1" spans="1:17">
      <c r="A373" s="74" t="s">
        <v>300</v>
      </c>
      <c r="B373" s="78"/>
      <c r="C373" s="78"/>
      <c r="D373" s="76"/>
      <c r="E373" s="77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</row>
    <row r="374" s="49" customFormat="1" ht="15.75" customHeight="1" spans="1:17">
      <c r="A374" s="74" t="s">
        <v>301</v>
      </c>
      <c r="B374" s="79"/>
      <c r="C374" s="78"/>
      <c r="D374" s="76"/>
      <c r="E374" s="77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="49" customFormat="1" ht="15.75" customHeight="1" spans="1:17">
      <c r="A375" s="74" t="s">
        <v>302</v>
      </c>
      <c r="B375" s="79"/>
      <c r="C375" s="78"/>
      <c r="D375" s="76"/>
      <c r="E375" s="77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</row>
    <row r="376" s="49" customFormat="1" ht="15.75" customHeight="1" spans="1:17">
      <c r="A376" s="74" t="s">
        <v>303</v>
      </c>
      <c r="B376" s="75">
        <f>SUM(B377,B378,B379,B380,B381)</f>
        <v>0</v>
      </c>
      <c r="C376" s="75">
        <f>SUM(C377,C378,C379,C380,C381)</f>
        <v>0</v>
      </c>
      <c r="D376" s="76">
        <f>C376-B376</f>
        <v>0</v>
      </c>
      <c r="E376" s="77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</row>
    <row r="377" s="49" customFormat="1" ht="15.75" customHeight="1" spans="1:17">
      <c r="A377" s="74" t="s">
        <v>304</v>
      </c>
      <c r="B377" s="78"/>
      <c r="C377" s="78"/>
      <c r="D377" s="76"/>
      <c r="E377" s="77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</row>
    <row r="378" s="49" customFormat="1" ht="15.75" customHeight="1" spans="1:17">
      <c r="A378" s="74" t="s">
        <v>305</v>
      </c>
      <c r="B378" s="79"/>
      <c r="C378" s="78"/>
      <c r="D378" s="76"/>
      <c r="E378" s="77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</row>
    <row r="379" s="49" customFormat="1" ht="15.75" customHeight="1" spans="1:17">
      <c r="A379" s="74" t="s">
        <v>306</v>
      </c>
      <c r="B379" s="79"/>
      <c r="C379" s="78"/>
      <c r="D379" s="76"/>
      <c r="E379" s="77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</row>
    <row r="380" s="49" customFormat="1" ht="15.75" customHeight="1" spans="1:17">
      <c r="A380" s="74" t="s">
        <v>307</v>
      </c>
      <c r="B380" s="79"/>
      <c r="C380" s="78"/>
      <c r="D380" s="76"/>
      <c r="E380" s="77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="49" customFormat="1" ht="15.75" customHeight="1" spans="1:17">
      <c r="A381" s="74" t="s">
        <v>308</v>
      </c>
      <c r="B381" s="79"/>
      <c r="C381" s="78"/>
      <c r="D381" s="76"/>
      <c r="E381" s="77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</row>
    <row r="382" s="49" customFormat="1" ht="15.75" customHeight="1" spans="1:17">
      <c r="A382" s="74" t="s">
        <v>309</v>
      </c>
      <c r="B382" s="75">
        <f>SUM(B383,B384,B385,B386,B387,B388)</f>
        <v>0</v>
      </c>
      <c r="C382" s="75">
        <f>SUM(C383,C384,C385,C386,C387,C388)</f>
        <v>0</v>
      </c>
      <c r="D382" s="76">
        <f>C382-B382</f>
        <v>0</v>
      </c>
      <c r="E382" s="77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</row>
    <row r="383" s="49" customFormat="1" ht="15.75" customHeight="1" spans="1:17">
      <c r="A383" s="74" t="s">
        <v>310</v>
      </c>
      <c r="B383" s="78"/>
      <c r="C383" s="78"/>
      <c r="D383" s="76"/>
      <c r="E383" s="77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</row>
    <row r="384" s="49" customFormat="1" ht="15.75" customHeight="1" spans="1:17">
      <c r="A384" s="74" t="s">
        <v>311</v>
      </c>
      <c r="B384" s="79"/>
      <c r="C384" s="78"/>
      <c r="D384" s="76"/>
      <c r="E384" s="77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</row>
    <row r="385" s="49" customFormat="1" ht="15.75" customHeight="1" spans="1:17">
      <c r="A385" s="74" t="s">
        <v>312</v>
      </c>
      <c r="B385" s="79"/>
      <c r="C385" s="78"/>
      <c r="D385" s="76"/>
      <c r="E385" s="77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</row>
    <row r="386" s="49" customFormat="1" ht="15.75" customHeight="1" spans="1:17">
      <c r="A386" s="74" t="s">
        <v>313</v>
      </c>
      <c r="B386" s="79"/>
      <c r="C386" s="78"/>
      <c r="D386" s="76"/>
      <c r="E386" s="77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="49" customFormat="1" ht="15.75" customHeight="1" spans="1:17">
      <c r="A387" s="74" t="s">
        <v>314</v>
      </c>
      <c r="B387" s="79"/>
      <c r="C387" s="78"/>
      <c r="D387" s="76"/>
      <c r="E387" s="77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</row>
    <row r="388" s="49" customFormat="1" ht="15.75" customHeight="1" spans="1:17">
      <c r="A388" s="74" t="s">
        <v>315</v>
      </c>
      <c r="B388" s="79"/>
      <c r="C388" s="78"/>
      <c r="D388" s="76"/>
      <c r="E388" s="77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</row>
    <row r="389" s="49" customFormat="1" ht="15.75" customHeight="1" spans="1:17">
      <c r="A389" s="74" t="s">
        <v>316</v>
      </c>
      <c r="B389" s="79"/>
      <c r="C389" s="78"/>
      <c r="D389" s="76"/>
      <c r="E389" s="77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</row>
    <row r="390" s="49" customFormat="1" ht="15.75" customHeight="1" spans="1:17">
      <c r="A390" s="74" t="s">
        <v>54</v>
      </c>
      <c r="B390" s="75">
        <f>SUM(B391,B396,B405,B411,B416,B421,B426,B433,B437,B441)</f>
        <v>955.3</v>
      </c>
      <c r="C390" s="75">
        <f>SUM(C391,C396,C405,C411,C416,C421,C426,C433,C437,C441)</f>
        <v>1366.36</v>
      </c>
      <c r="D390" s="76">
        <f>C390-B390</f>
        <v>411.06</v>
      </c>
      <c r="E390" s="77">
        <f>D390/B390</f>
        <v>0.430294148435047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</row>
    <row r="391" s="49" customFormat="1" ht="15.75" customHeight="1" spans="1:17">
      <c r="A391" s="74" t="s">
        <v>317</v>
      </c>
      <c r="B391" s="75">
        <f>SUM(B392,B393,B394,B395)</f>
        <v>330.3</v>
      </c>
      <c r="C391" s="75">
        <f>SUM(C392,C393,C394,C395)</f>
        <v>341.36</v>
      </c>
      <c r="D391" s="76">
        <f>C391-B391</f>
        <v>11.06</v>
      </c>
      <c r="E391" s="77">
        <f>D391/B391</f>
        <v>0.0334847108689071</v>
      </c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</row>
    <row r="392" s="49" customFormat="1" ht="15.75" customHeight="1" spans="1:17">
      <c r="A392" s="74" t="s">
        <v>80</v>
      </c>
      <c r="B392" s="78">
        <v>1.8</v>
      </c>
      <c r="C392" s="78">
        <v>1.86</v>
      </c>
      <c r="D392" s="76">
        <f>C392-B392</f>
        <v>0.0600000000000001</v>
      </c>
      <c r="E392" s="77">
        <f>D392/B392</f>
        <v>0.0333333333333334</v>
      </c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="49" customFormat="1" ht="15.75" customHeight="1" spans="1:17">
      <c r="A393" s="74" t="s">
        <v>81</v>
      </c>
      <c r="B393" s="79">
        <v>328.5</v>
      </c>
      <c r="C393" s="78">
        <v>339.5</v>
      </c>
      <c r="D393" s="76">
        <f>C393-B393</f>
        <v>11</v>
      </c>
      <c r="E393" s="77">
        <f>D393/B393</f>
        <v>0.0334855403348554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</row>
    <row r="394" s="49" customFormat="1" ht="15.75" customHeight="1" spans="1:17">
      <c r="A394" s="74" t="s">
        <v>82</v>
      </c>
      <c r="B394" s="79"/>
      <c r="C394" s="78"/>
      <c r="D394" s="76"/>
      <c r="E394" s="77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</row>
    <row r="395" s="49" customFormat="1" ht="15.75" customHeight="1" spans="1:17">
      <c r="A395" s="74" t="s">
        <v>318</v>
      </c>
      <c r="B395" s="79">
        <v>0</v>
      </c>
      <c r="C395" s="78">
        <v>0</v>
      </c>
      <c r="D395" s="76">
        <f>C395-B395</f>
        <v>0</v>
      </c>
      <c r="E395" s="77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</row>
    <row r="396" s="49" customFormat="1" ht="15.75" customHeight="1" spans="1:17">
      <c r="A396" s="74" t="s">
        <v>319</v>
      </c>
      <c r="B396" s="75">
        <f>SUM(B397,B398,B399,B400,B401,B402,B403,B404)</f>
        <v>0</v>
      </c>
      <c r="C396" s="75">
        <f>SUM(C397,C398,C399,C400,C401,C402,C403,C404)</f>
        <v>0</v>
      </c>
      <c r="D396" s="76">
        <f>C396-B396</f>
        <v>0</v>
      </c>
      <c r="E396" s="77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</row>
    <row r="397" s="49" customFormat="1" ht="15.75" customHeight="1" spans="1:17">
      <c r="A397" s="74" t="s">
        <v>320</v>
      </c>
      <c r="B397" s="78"/>
      <c r="C397" s="78"/>
      <c r="D397" s="76"/>
      <c r="E397" s="77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</row>
    <row r="398" s="49" customFormat="1" ht="15.75" customHeight="1" spans="1:17">
      <c r="A398" s="74" t="s">
        <v>321</v>
      </c>
      <c r="B398" s="79"/>
      <c r="C398" s="78"/>
      <c r="D398" s="76"/>
      <c r="E398" s="77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="49" customFormat="1" ht="15.75" customHeight="1" spans="1:17">
      <c r="A399" s="74" t="s">
        <v>322</v>
      </c>
      <c r="B399" s="79"/>
      <c r="C399" s="78"/>
      <c r="D399" s="76"/>
      <c r="E399" s="77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</row>
    <row r="400" s="49" customFormat="1" ht="15.75" customHeight="1" spans="1:17">
      <c r="A400" s="74" t="s">
        <v>323</v>
      </c>
      <c r="B400" s="79"/>
      <c r="C400" s="78"/>
      <c r="D400" s="76"/>
      <c r="E400" s="77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</row>
    <row r="401" s="49" customFormat="1" ht="15.75" customHeight="1" spans="1:17">
      <c r="A401" s="74" t="s">
        <v>324</v>
      </c>
      <c r="B401" s="79"/>
      <c r="C401" s="78"/>
      <c r="D401" s="76"/>
      <c r="E401" s="77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</row>
    <row r="402" s="49" customFormat="1" ht="15.75" customHeight="1" spans="1:17">
      <c r="A402" s="74" t="s">
        <v>325</v>
      </c>
      <c r="B402" s="79"/>
      <c r="C402" s="78"/>
      <c r="D402" s="76"/>
      <c r="E402" s="77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</row>
    <row r="403" s="49" customFormat="1" ht="15.75" customHeight="1" spans="1:17">
      <c r="A403" s="74" t="s">
        <v>326</v>
      </c>
      <c r="B403" s="79"/>
      <c r="C403" s="78"/>
      <c r="D403" s="76"/>
      <c r="E403" s="77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</row>
    <row r="404" s="49" customFormat="1" ht="15.75" customHeight="1" spans="1:17">
      <c r="A404" s="74" t="s">
        <v>327</v>
      </c>
      <c r="B404" s="79"/>
      <c r="C404" s="78"/>
      <c r="D404" s="76"/>
      <c r="E404" s="77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="49" customFormat="1" ht="15.75" customHeight="1" spans="1:17">
      <c r="A405" s="74" t="s">
        <v>328</v>
      </c>
      <c r="B405" s="75">
        <f>SUM(B406,B407,B408,B409,B410)</f>
        <v>0</v>
      </c>
      <c r="C405" s="75">
        <f>SUM(C406,C407,C408,C409,C410)</f>
        <v>0</v>
      </c>
      <c r="D405" s="76">
        <f>C405-B405</f>
        <v>0</v>
      </c>
      <c r="E405" s="77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</row>
    <row r="406" s="49" customFormat="1" ht="15.75" customHeight="1" spans="1:17">
      <c r="A406" s="74" t="s">
        <v>320</v>
      </c>
      <c r="B406" s="78"/>
      <c r="C406" s="78"/>
      <c r="D406" s="76"/>
      <c r="E406" s="77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</row>
    <row r="407" s="49" customFormat="1" ht="15.75" customHeight="1" spans="1:17">
      <c r="A407" s="74" t="s">
        <v>329</v>
      </c>
      <c r="B407" s="79"/>
      <c r="C407" s="78"/>
      <c r="D407" s="76"/>
      <c r="E407" s="77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</row>
    <row r="408" s="49" customFormat="1" ht="15.75" customHeight="1" spans="1:17">
      <c r="A408" s="74" t="s">
        <v>330</v>
      </c>
      <c r="B408" s="79"/>
      <c r="C408" s="78"/>
      <c r="D408" s="76"/>
      <c r="E408" s="77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</row>
    <row r="409" s="49" customFormat="1" ht="15.75" customHeight="1" spans="1:17">
      <c r="A409" s="74" t="s">
        <v>331</v>
      </c>
      <c r="B409" s="79"/>
      <c r="C409" s="78"/>
      <c r="D409" s="76"/>
      <c r="E409" s="77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</row>
    <row r="410" s="49" customFormat="1" ht="15.75" customHeight="1" spans="1:17">
      <c r="A410" s="74" t="s">
        <v>332</v>
      </c>
      <c r="B410" s="79"/>
      <c r="C410" s="78"/>
      <c r="D410" s="76"/>
      <c r="E410" s="77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="49" customFormat="1" ht="15.75" customHeight="1" spans="1:17">
      <c r="A411" s="74" t="s">
        <v>333</v>
      </c>
      <c r="B411" s="75">
        <f>SUM(B412,B413,B414,B415)</f>
        <v>0</v>
      </c>
      <c r="C411" s="75">
        <f>SUM(C412,C413,C414,C415)</f>
        <v>0</v>
      </c>
      <c r="D411" s="76">
        <f>C411-B411</f>
        <v>0</v>
      </c>
      <c r="E411" s="77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</row>
    <row r="412" s="49" customFormat="1" ht="15.75" customHeight="1" spans="1:17">
      <c r="A412" s="74" t="s">
        <v>320</v>
      </c>
      <c r="B412" s="78"/>
      <c r="C412" s="78"/>
      <c r="D412" s="76"/>
      <c r="E412" s="77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</row>
    <row r="413" s="49" customFormat="1" ht="15.75" customHeight="1" spans="1:17">
      <c r="A413" s="74" t="s">
        <v>334</v>
      </c>
      <c r="B413" s="79"/>
      <c r="C413" s="78"/>
      <c r="D413" s="76"/>
      <c r="E413" s="77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</row>
    <row r="414" s="49" customFormat="1" ht="15.75" customHeight="1" spans="1:17">
      <c r="A414" s="74" t="s">
        <v>335</v>
      </c>
      <c r="B414" s="79"/>
      <c r="C414" s="78"/>
      <c r="D414" s="76"/>
      <c r="E414" s="77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</row>
    <row r="415" s="49" customFormat="1" ht="15.75" customHeight="1" spans="1:17">
      <c r="A415" s="74" t="s">
        <v>336</v>
      </c>
      <c r="B415" s="79"/>
      <c r="C415" s="78"/>
      <c r="D415" s="76"/>
      <c r="E415" s="77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</row>
    <row r="416" s="49" customFormat="1" ht="15.75" customHeight="1" spans="1:17">
      <c r="A416" s="74" t="s">
        <v>337</v>
      </c>
      <c r="B416" s="75">
        <f>SUM(B417,B418,B419,B420)</f>
        <v>0</v>
      </c>
      <c r="C416" s="75">
        <f>SUM(C417,C418,C419,C420)</f>
        <v>0</v>
      </c>
      <c r="D416" s="76">
        <f>C416-B416</f>
        <v>0</v>
      </c>
      <c r="E416" s="77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="49" customFormat="1" ht="15.75" customHeight="1" spans="1:17">
      <c r="A417" s="74" t="s">
        <v>320</v>
      </c>
      <c r="B417" s="78"/>
      <c r="C417" s="78"/>
      <c r="D417" s="76"/>
      <c r="E417" s="77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</row>
    <row r="418" s="49" customFormat="1" ht="15.75" customHeight="1" spans="1:17">
      <c r="A418" s="74" t="s">
        <v>338</v>
      </c>
      <c r="B418" s="79"/>
      <c r="C418" s="78"/>
      <c r="D418" s="76"/>
      <c r="E418" s="77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</row>
    <row r="419" s="49" customFormat="1" ht="15.75" customHeight="1" spans="1:17">
      <c r="A419" s="74" t="s">
        <v>339</v>
      </c>
      <c r="B419" s="79">
        <v>0</v>
      </c>
      <c r="C419" s="78">
        <v>0</v>
      </c>
      <c r="D419" s="76">
        <f>C419-B419</f>
        <v>0</v>
      </c>
      <c r="E419" s="77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</row>
    <row r="420" s="49" customFormat="1" ht="15.75" customHeight="1" spans="1:17">
      <c r="A420" s="74" t="s">
        <v>340</v>
      </c>
      <c r="B420" s="79">
        <v>0</v>
      </c>
      <c r="C420" s="78">
        <v>0</v>
      </c>
      <c r="D420" s="76">
        <f>C420-B420</f>
        <v>0</v>
      </c>
      <c r="E420" s="77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</row>
    <row r="421" s="49" customFormat="1" ht="15.75" customHeight="1" spans="1:17">
      <c r="A421" s="74" t="s">
        <v>341</v>
      </c>
      <c r="B421" s="75">
        <f>SUM(B422,B423,B424,B425)</f>
        <v>0</v>
      </c>
      <c r="C421" s="75">
        <f>SUM(C422,C423,C424,C425)</f>
        <v>0</v>
      </c>
      <c r="D421" s="76">
        <f>C421-B421</f>
        <v>0</v>
      </c>
      <c r="E421" s="77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</row>
    <row r="422" s="49" customFormat="1" ht="15.75" customHeight="1" spans="1:17">
      <c r="A422" s="74" t="s">
        <v>342</v>
      </c>
      <c r="B422" s="78"/>
      <c r="C422" s="78"/>
      <c r="D422" s="76"/>
      <c r="E422" s="77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="49" customFormat="1" ht="15.75" customHeight="1" spans="1:17">
      <c r="A423" s="74" t="s">
        <v>343</v>
      </c>
      <c r="B423" s="79"/>
      <c r="C423" s="78"/>
      <c r="D423" s="76"/>
      <c r="E423" s="77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</row>
    <row r="424" s="49" customFormat="1" ht="15.75" customHeight="1" spans="1:17">
      <c r="A424" s="74" t="s">
        <v>344</v>
      </c>
      <c r="B424" s="79"/>
      <c r="C424" s="78"/>
      <c r="D424" s="76"/>
      <c r="E424" s="77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</row>
    <row r="425" s="49" customFormat="1" ht="15.75" customHeight="1" spans="1:17">
      <c r="A425" s="74" t="s">
        <v>345</v>
      </c>
      <c r="B425" s="79"/>
      <c r="C425" s="78"/>
      <c r="D425" s="76"/>
      <c r="E425" s="77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</row>
    <row r="426" s="49" customFormat="1" ht="15.75" customHeight="1" spans="1:17">
      <c r="A426" s="74" t="s">
        <v>346</v>
      </c>
      <c r="B426" s="75">
        <f>SUM(B427,B428,B429,B430,B431,B432)</f>
        <v>0</v>
      </c>
      <c r="C426" s="75">
        <f>SUM(C427,C428,C429,C430,C431,C432)</f>
        <v>0</v>
      </c>
      <c r="D426" s="76">
        <f>C426-B426</f>
        <v>0</v>
      </c>
      <c r="E426" s="77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</row>
    <row r="427" s="49" customFormat="1" ht="15.75" customHeight="1" spans="1:17">
      <c r="A427" s="74" t="s">
        <v>320</v>
      </c>
      <c r="B427" s="78"/>
      <c r="C427" s="78"/>
      <c r="D427" s="76"/>
      <c r="E427" s="77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</row>
    <row r="428" s="49" customFormat="1" ht="15.75" customHeight="1" spans="1:17">
      <c r="A428" s="74" t="s">
        <v>347</v>
      </c>
      <c r="B428" s="79"/>
      <c r="C428" s="78"/>
      <c r="D428" s="76"/>
      <c r="E428" s="77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="49" customFormat="1" ht="15.75" customHeight="1" spans="1:17">
      <c r="A429" s="74" t="s">
        <v>348</v>
      </c>
      <c r="B429" s="79"/>
      <c r="C429" s="78"/>
      <c r="D429" s="76"/>
      <c r="E429" s="77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</row>
    <row r="430" s="49" customFormat="1" ht="15.75" customHeight="1" spans="1:17">
      <c r="A430" s="74" t="s">
        <v>349</v>
      </c>
      <c r="B430" s="79"/>
      <c r="C430" s="78"/>
      <c r="D430" s="76"/>
      <c r="E430" s="77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</row>
    <row r="431" s="49" customFormat="1" ht="15.75" customHeight="1" spans="1:17">
      <c r="A431" s="74" t="s">
        <v>350</v>
      </c>
      <c r="B431" s="79"/>
      <c r="C431" s="78"/>
      <c r="D431" s="76"/>
      <c r="E431" s="77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</row>
    <row r="432" s="49" customFormat="1" ht="15.75" customHeight="1" spans="1:17">
      <c r="A432" s="74" t="s">
        <v>351</v>
      </c>
      <c r="B432" s="79"/>
      <c r="C432" s="78"/>
      <c r="D432" s="76"/>
      <c r="E432" s="77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</row>
    <row r="433" s="49" customFormat="1" ht="15.75" customHeight="1" spans="1:17">
      <c r="A433" s="74" t="s">
        <v>352</v>
      </c>
      <c r="B433" s="75">
        <f>SUM(B434,B435,B436)</f>
        <v>0</v>
      </c>
      <c r="C433" s="75">
        <f>SUM(C434,C435,C436)</f>
        <v>0</v>
      </c>
      <c r="D433" s="76">
        <f>C433-B433</f>
        <v>0</v>
      </c>
      <c r="E433" s="77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</row>
    <row r="434" s="49" customFormat="1" ht="15.75" customHeight="1" spans="1:17">
      <c r="A434" s="74" t="s">
        <v>353</v>
      </c>
      <c r="B434" s="78"/>
      <c r="C434" s="78"/>
      <c r="D434" s="76"/>
      <c r="E434" s="77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="49" customFormat="1" ht="15.75" customHeight="1" spans="1:17">
      <c r="A435" s="74" t="s">
        <v>354</v>
      </c>
      <c r="B435" s="78"/>
      <c r="C435" s="78"/>
      <c r="D435" s="76"/>
      <c r="E435" s="77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</row>
    <row r="436" s="49" customFormat="1" ht="15.75" customHeight="1" spans="1:17">
      <c r="A436" s="74" t="s">
        <v>355</v>
      </c>
      <c r="B436" s="78"/>
      <c r="C436" s="78"/>
      <c r="D436" s="76"/>
      <c r="E436" s="77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</row>
    <row r="437" s="49" customFormat="1" ht="15.75" customHeight="1" spans="1:17">
      <c r="A437" s="74" t="s">
        <v>356</v>
      </c>
      <c r="B437" s="75">
        <f>SUM(B438,B439,B440)</f>
        <v>0</v>
      </c>
      <c r="C437" s="75">
        <f>SUM(C438,C439,C440)</f>
        <v>0</v>
      </c>
      <c r="D437" s="76">
        <f>C437-B437</f>
        <v>0</v>
      </c>
      <c r="E437" s="77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</row>
    <row r="438" s="49" customFormat="1" ht="15.75" customHeight="1" spans="1:17">
      <c r="A438" s="74" t="s">
        <v>357</v>
      </c>
      <c r="B438" s="78"/>
      <c r="C438" s="78"/>
      <c r="D438" s="76"/>
      <c r="E438" s="77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</row>
    <row r="439" s="49" customFormat="1" ht="15.75" customHeight="1" spans="1:17">
      <c r="A439" s="74" t="s">
        <v>358</v>
      </c>
      <c r="B439" s="78"/>
      <c r="C439" s="78"/>
      <c r="D439" s="76"/>
      <c r="E439" s="77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</row>
    <row r="440" s="49" customFormat="1" ht="15.75" customHeight="1" spans="1:17">
      <c r="A440" s="74" t="s">
        <v>359</v>
      </c>
      <c r="B440" s="78"/>
      <c r="C440" s="78"/>
      <c r="D440" s="76"/>
      <c r="E440" s="77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="49" customFormat="1" ht="15.75" customHeight="1" spans="1:17">
      <c r="A441" s="74" t="s">
        <v>360</v>
      </c>
      <c r="B441" s="75">
        <f>SUM(B442,B443,B444,B445)</f>
        <v>625</v>
      </c>
      <c r="C441" s="75">
        <f>SUM(C442,C443,C444,C445)</f>
        <v>1025</v>
      </c>
      <c r="D441" s="76">
        <f>C441-B441</f>
        <v>400</v>
      </c>
      <c r="E441" s="77">
        <f>D441/B441</f>
        <v>0.64</v>
      </c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</row>
    <row r="442" s="49" customFormat="1" ht="15.75" customHeight="1" spans="1:17">
      <c r="A442" s="74" t="s">
        <v>361</v>
      </c>
      <c r="B442" s="78">
        <v>625</v>
      </c>
      <c r="C442" s="78">
        <v>1025</v>
      </c>
      <c r="D442" s="76">
        <f>C442-B442</f>
        <v>400</v>
      </c>
      <c r="E442" s="77">
        <f>D442/B442</f>
        <v>0.64</v>
      </c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</row>
    <row r="443" s="49" customFormat="1" ht="15.75" customHeight="1" spans="1:17">
      <c r="A443" s="74" t="s">
        <v>362</v>
      </c>
      <c r="B443" s="79"/>
      <c r="C443" s="78"/>
      <c r="D443" s="76"/>
      <c r="E443" s="77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</row>
    <row r="444" s="49" customFormat="1" ht="15.75" customHeight="1" spans="1:17">
      <c r="A444" s="74" t="s">
        <v>363</v>
      </c>
      <c r="B444" s="79"/>
      <c r="C444" s="78"/>
      <c r="D444" s="76"/>
      <c r="E444" s="77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</row>
    <row r="445" s="49" customFormat="1" ht="15.75" customHeight="1" spans="1:17">
      <c r="A445" s="74" t="s">
        <v>364</v>
      </c>
      <c r="B445" s="79"/>
      <c r="C445" s="78"/>
      <c r="D445" s="76"/>
      <c r="E445" s="77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</row>
    <row r="446" s="49" customFormat="1" ht="15.75" customHeight="1" spans="1:17">
      <c r="A446" s="74" t="s">
        <v>55</v>
      </c>
      <c r="B446" s="75">
        <f>SUM(B447,B463,B471,B482,B491,B499)</f>
        <v>0</v>
      </c>
      <c r="C446" s="75">
        <f>SUM(C447,C463,C471,C482,C491,C499)</f>
        <v>0</v>
      </c>
      <c r="D446" s="76">
        <f>C446-B446</f>
        <v>0</v>
      </c>
      <c r="E446" s="77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="49" customFormat="1" ht="15.75" customHeight="1" spans="1:17">
      <c r="A447" s="74" t="s">
        <v>365</v>
      </c>
      <c r="B447" s="75">
        <f>SUM(B448,B449,B450,B451,B452,B453,B454,B455,B456,B457,B458,B459,B460,B461,B462)</f>
        <v>0</v>
      </c>
      <c r="C447" s="75">
        <f>SUM(C448,C449,C450,C451,C452,C453,C454,C455,C456,C457,C458,C459,C460,C461,C462)</f>
        <v>0</v>
      </c>
      <c r="D447" s="76">
        <f>C447-B447</f>
        <v>0</v>
      </c>
      <c r="E447" s="77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</row>
    <row r="448" s="49" customFormat="1" ht="15.75" customHeight="1" spans="1:17">
      <c r="A448" s="74" t="s">
        <v>80</v>
      </c>
      <c r="B448" s="78"/>
      <c r="C448" s="78"/>
      <c r="D448" s="76"/>
      <c r="E448" s="77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</row>
    <row r="449" s="49" customFormat="1" ht="15.75" customHeight="1" spans="1:17">
      <c r="A449" s="74" t="s">
        <v>81</v>
      </c>
      <c r="B449" s="79"/>
      <c r="C449" s="78"/>
      <c r="D449" s="76"/>
      <c r="E449" s="77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</row>
    <row r="450" s="49" customFormat="1" ht="15.75" customHeight="1" spans="1:17">
      <c r="A450" s="74" t="s">
        <v>82</v>
      </c>
      <c r="B450" s="79"/>
      <c r="C450" s="78"/>
      <c r="D450" s="76"/>
      <c r="E450" s="77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</row>
    <row r="451" s="49" customFormat="1" ht="15.75" customHeight="1" spans="1:17">
      <c r="A451" s="74" t="s">
        <v>366</v>
      </c>
      <c r="B451" s="79"/>
      <c r="C451" s="78"/>
      <c r="D451" s="76"/>
      <c r="E451" s="77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</row>
    <row r="452" s="49" customFormat="1" ht="15.75" customHeight="1" spans="1:17">
      <c r="A452" s="74" t="s">
        <v>367</v>
      </c>
      <c r="B452" s="79"/>
      <c r="C452" s="78"/>
      <c r="D452" s="76"/>
      <c r="E452" s="77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="49" customFormat="1" ht="15.75" customHeight="1" spans="1:17">
      <c r="A453" s="74" t="s">
        <v>368</v>
      </c>
      <c r="B453" s="79"/>
      <c r="C453" s="78"/>
      <c r="D453" s="76"/>
      <c r="E453" s="77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</row>
    <row r="454" s="49" customFormat="1" ht="15.75" customHeight="1" spans="1:17">
      <c r="A454" s="74" t="s">
        <v>369</v>
      </c>
      <c r="B454" s="79"/>
      <c r="C454" s="78"/>
      <c r="D454" s="76"/>
      <c r="E454" s="77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</row>
    <row r="455" s="49" customFormat="1" ht="15.75" customHeight="1" spans="1:17">
      <c r="A455" s="74" t="s">
        <v>370</v>
      </c>
      <c r="B455" s="79"/>
      <c r="C455" s="78"/>
      <c r="D455" s="76"/>
      <c r="E455" s="77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</row>
    <row r="456" s="49" customFormat="1" ht="15.75" customHeight="1" spans="1:17">
      <c r="A456" s="74" t="s">
        <v>371</v>
      </c>
      <c r="B456" s="79"/>
      <c r="C456" s="78"/>
      <c r="D456" s="76"/>
      <c r="E456" s="77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</row>
    <row r="457" s="49" customFormat="1" ht="15.75" customHeight="1" spans="1:17">
      <c r="A457" s="74" t="s">
        <v>372</v>
      </c>
      <c r="B457" s="79"/>
      <c r="C457" s="78"/>
      <c r="D457" s="76"/>
      <c r="E457" s="77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</row>
    <row r="458" s="49" customFormat="1" ht="15.75" customHeight="1" spans="1:17">
      <c r="A458" s="74" t="s">
        <v>373</v>
      </c>
      <c r="B458" s="79"/>
      <c r="C458" s="78"/>
      <c r="D458" s="76"/>
      <c r="E458" s="77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="49" customFormat="1" ht="15.75" customHeight="1" spans="1:17">
      <c r="A459" s="74" t="s">
        <v>374</v>
      </c>
      <c r="B459" s="79"/>
      <c r="C459" s="78"/>
      <c r="D459" s="76"/>
      <c r="E459" s="77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</row>
    <row r="460" s="49" customFormat="1" ht="15.75" customHeight="1" spans="1:17">
      <c r="A460" s="74" t="s">
        <v>375</v>
      </c>
      <c r="B460" s="79"/>
      <c r="C460" s="78"/>
      <c r="D460" s="76"/>
      <c r="E460" s="77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</row>
    <row r="461" s="49" customFormat="1" ht="15.75" customHeight="1" spans="1:17">
      <c r="A461" s="74" t="s">
        <v>376</v>
      </c>
      <c r="B461" s="79"/>
      <c r="C461" s="78"/>
      <c r="D461" s="76"/>
      <c r="E461" s="77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</row>
    <row r="462" s="49" customFormat="1" ht="15.75" customHeight="1" spans="1:17">
      <c r="A462" s="74" t="s">
        <v>377</v>
      </c>
      <c r="B462" s="79"/>
      <c r="C462" s="78"/>
      <c r="D462" s="76"/>
      <c r="E462" s="77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</row>
    <row r="463" s="49" customFormat="1" ht="15.75" customHeight="1" spans="1:17">
      <c r="A463" s="74" t="s">
        <v>378</v>
      </c>
      <c r="B463" s="75">
        <f>SUM(B464,B465,B466,B467,B468,B469,B470)</f>
        <v>0</v>
      </c>
      <c r="C463" s="75">
        <f>SUM(C464,C465,C466,C467,C468,C469,C470)</f>
        <v>0</v>
      </c>
      <c r="D463" s="76">
        <f>C463-B463</f>
        <v>0</v>
      </c>
      <c r="E463" s="77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</row>
    <row r="464" s="49" customFormat="1" ht="15.75" customHeight="1" spans="1:17">
      <c r="A464" s="74" t="s">
        <v>80</v>
      </c>
      <c r="B464" s="78"/>
      <c r="C464" s="78"/>
      <c r="D464" s="76"/>
      <c r="E464" s="77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="49" customFormat="1" ht="15.75" customHeight="1" spans="1:17">
      <c r="A465" s="74" t="s">
        <v>81</v>
      </c>
      <c r="B465" s="79"/>
      <c r="C465" s="78"/>
      <c r="D465" s="76"/>
      <c r="E465" s="77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</row>
    <row r="466" s="49" customFormat="1" ht="15.75" customHeight="1" spans="1:17">
      <c r="A466" s="74" t="s">
        <v>82</v>
      </c>
      <c r="B466" s="79"/>
      <c r="C466" s="78"/>
      <c r="D466" s="76"/>
      <c r="E466" s="77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</row>
    <row r="467" s="49" customFormat="1" ht="15.75" customHeight="1" spans="1:17">
      <c r="A467" s="74" t="s">
        <v>379</v>
      </c>
      <c r="B467" s="79"/>
      <c r="C467" s="78"/>
      <c r="D467" s="76"/>
      <c r="E467" s="77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</row>
    <row r="468" s="49" customFormat="1" ht="15.75" customHeight="1" spans="1:17">
      <c r="A468" s="74" t="s">
        <v>380</v>
      </c>
      <c r="B468" s="79"/>
      <c r="C468" s="78"/>
      <c r="D468" s="76"/>
      <c r="E468" s="77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</row>
    <row r="469" s="49" customFormat="1" ht="15.75" customHeight="1" spans="1:17">
      <c r="A469" s="74" t="s">
        <v>381</v>
      </c>
      <c r="B469" s="79"/>
      <c r="C469" s="78"/>
      <c r="D469" s="76"/>
      <c r="E469" s="77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</row>
    <row r="470" s="49" customFormat="1" ht="15.75" customHeight="1" spans="1:17">
      <c r="A470" s="74" t="s">
        <v>382</v>
      </c>
      <c r="B470" s="79"/>
      <c r="C470" s="78"/>
      <c r="D470" s="76"/>
      <c r="E470" s="77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="49" customFormat="1" ht="15.75" customHeight="1" spans="1:17">
      <c r="A471" s="74" t="s">
        <v>383</v>
      </c>
      <c r="B471" s="75">
        <f>SUM(B472,B473,B474,B475,B476,B477,B478,B479,B480,B481)</f>
        <v>0</v>
      </c>
      <c r="C471" s="75">
        <f>SUM(C472,C473,C474,C475,C476,C477,C478,C479,C480,C481)</f>
        <v>0</v>
      </c>
      <c r="D471" s="76">
        <f>C471-B471</f>
        <v>0</v>
      </c>
      <c r="E471" s="77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</row>
    <row r="472" s="49" customFormat="1" ht="15.75" customHeight="1" spans="1:17">
      <c r="A472" s="74" t="s">
        <v>80</v>
      </c>
      <c r="B472" s="78"/>
      <c r="C472" s="78"/>
      <c r="D472" s="76"/>
      <c r="E472" s="77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</row>
    <row r="473" s="49" customFormat="1" ht="15.75" customHeight="1" spans="1:17">
      <c r="A473" s="74" t="s">
        <v>81</v>
      </c>
      <c r="B473" s="79"/>
      <c r="C473" s="78"/>
      <c r="D473" s="76"/>
      <c r="E473" s="77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</row>
    <row r="474" s="49" customFormat="1" ht="15.75" customHeight="1" spans="1:17">
      <c r="A474" s="74" t="s">
        <v>82</v>
      </c>
      <c r="B474" s="79"/>
      <c r="C474" s="78"/>
      <c r="D474" s="76"/>
      <c r="E474" s="77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</row>
    <row r="475" s="49" customFormat="1" ht="15.75" customHeight="1" spans="1:17">
      <c r="A475" s="74" t="s">
        <v>384</v>
      </c>
      <c r="B475" s="79"/>
      <c r="C475" s="78"/>
      <c r="D475" s="76"/>
      <c r="E475" s="77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</row>
    <row r="476" s="49" customFormat="1" ht="15.75" customHeight="1" spans="1:17">
      <c r="A476" s="74" t="s">
        <v>385</v>
      </c>
      <c r="B476" s="79"/>
      <c r="C476" s="78"/>
      <c r="D476" s="76"/>
      <c r="E476" s="77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="49" customFormat="1" ht="15.75" customHeight="1" spans="1:17">
      <c r="A477" s="74" t="s">
        <v>386</v>
      </c>
      <c r="B477" s="79"/>
      <c r="C477" s="78"/>
      <c r="D477" s="76"/>
      <c r="E477" s="77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</row>
    <row r="478" s="49" customFormat="1" ht="15.75" customHeight="1" spans="1:17">
      <c r="A478" s="74" t="s">
        <v>387</v>
      </c>
      <c r="B478" s="79"/>
      <c r="C478" s="78"/>
      <c r="D478" s="76"/>
      <c r="E478" s="77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</row>
    <row r="479" s="49" customFormat="1" ht="15.75" customHeight="1" spans="1:17">
      <c r="A479" s="74" t="s">
        <v>388</v>
      </c>
      <c r="B479" s="79"/>
      <c r="C479" s="78"/>
      <c r="D479" s="76"/>
      <c r="E479" s="77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</row>
    <row r="480" s="49" customFormat="1" ht="15.75" customHeight="1" spans="1:17">
      <c r="A480" s="74" t="s">
        <v>389</v>
      </c>
      <c r="B480" s="79"/>
      <c r="C480" s="78"/>
      <c r="D480" s="76"/>
      <c r="E480" s="77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</row>
    <row r="481" s="49" customFormat="1" ht="15.75" customHeight="1" spans="1:17">
      <c r="A481" s="74" t="s">
        <v>390</v>
      </c>
      <c r="B481" s="79"/>
      <c r="C481" s="78"/>
      <c r="D481" s="76"/>
      <c r="E481" s="77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</row>
    <row r="482" s="49" customFormat="1" ht="15.75" customHeight="1" spans="1:17">
      <c r="A482" s="74" t="s">
        <v>391</v>
      </c>
      <c r="B482" s="75">
        <f>SUM(B483,B484,B485,B486,B487,B488,B489,B490)</f>
        <v>0</v>
      </c>
      <c r="C482" s="75">
        <f>SUM(C483,C484,C485,C486,C487,C488,C489,C490)</f>
        <v>0</v>
      </c>
      <c r="D482" s="76">
        <f>C482-B482</f>
        <v>0</v>
      </c>
      <c r="E482" s="77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="49" customFormat="1" ht="15.75" customHeight="1" spans="1:17">
      <c r="A483" s="74" t="s">
        <v>80</v>
      </c>
      <c r="B483" s="78"/>
      <c r="C483" s="78"/>
      <c r="D483" s="76"/>
      <c r="E483" s="77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</row>
    <row r="484" s="49" customFormat="1" ht="15.75" customHeight="1" spans="1:17">
      <c r="A484" s="74" t="s">
        <v>81</v>
      </c>
      <c r="B484" s="79"/>
      <c r="C484" s="78"/>
      <c r="D484" s="76"/>
      <c r="E484" s="77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</row>
    <row r="485" s="49" customFormat="1" ht="15.75" customHeight="1" spans="1:17">
      <c r="A485" s="74" t="s">
        <v>82</v>
      </c>
      <c r="B485" s="79"/>
      <c r="C485" s="78"/>
      <c r="D485" s="76"/>
      <c r="E485" s="77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</row>
    <row r="486" s="49" customFormat="1" ht="15.75" customHeight="1" spans="1:17">
      <c r="A486" s="74" t="s">
        <v>392</v>
      </c>
      <c r="B486" s="79"/>
      <c r="C486" s="78"/>
      <c r="D486" s="76"/>
      <c r="E486" s="77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</row>
    <row r="487" s="49" customFormat="1" ht="15.75" customHeight="1" spans="1:17">
      <c r="A487" s="74" t="s">
        <v>393</v>
      </c>
      <c r="B487" s="79"/>
      <c r="C487" s="78"/>
      <c r="D487" s="76"/>
      <c r="E487" s="77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</row>
    <row r="488" s="49" customFormat="1" ht="15.75" customHeight="1" spans="1:17">
      <c r="A488" s="74" t="s">
        <v>394</v>
      </c>
      <c r="B488" s="79"/>
      <c r="C488" s="78"/>
      <c r="D488" s="76"/>
      <c r="E488" s="77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="49" customFormat="1" ht="15.75" customHeight="1" spans="1:17">
      <c r="A489" s="74" t="s">
        <v>395</v>
      </c>
      <c r="B489" s="79"/>
      <c r="C489" s="78"/>
      <c r="D489" s="76"/>
      <c r="E489" s="77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</row>
    <row r="490" s="49" customFormat="1" ht="15.75" customHeight="1" spans="1:17">
      <c r="A490" s="74" t="s">
        <v>396</v>
      </c>
      <c r="B490" s="79"/>
      <c r="C490" s="78"/>
      <c r="D490" s="76"/>
      <c r="E490" s="77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</row>
    <row r="491" s="49" customFormat="1" ht="15.75" customHeight="1" spans="1:17">
      <c r="A491" s="74" t="s">
        <v>397</v>
      </c>
      <c r="B491" s="75">
        <f>SUM(B492,B493,B494,B495,B496,B497,B498)</f>
        <v>0</v>
      </c>
      <c r="C491" s="75">
        <f>SUM(C492,C493,C494,C495,C496,C497,C498)</f>
        <v>0</v>
      </c>
      <c r="D491" s="76">
        <f>C491-B491</f>
        <v>0</v>
      </c>
      <c r="E491" s="77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</row>
    <row r="492" s="49" customFormat="1" ht="15.75" customHeight="1" spans="1:17">
      <c r="A492" s="74" t="s">
        <v>80</v>
      </c>
      <c r="B492" s="78"/>
      <c r="C492" s="78"/>
      <c r="D492" s="76"/>
      <c r="E492" s="77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</row>
    <row r="493" s="49" customFormat="1" ht="15.75" customHeight="1" spans="1:17">
      <c r="A493" s="74" t="s">
        <v>81</v>
      </c>
      <c r="B493" s="79"/>
      <c r="C493" s="78"/>
      <c r="D493" s="76"/>
      <c r="E493" s="77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</row>
    <row r="494" s="49" customFormat="1" ht="15.75" customHeight="1" spans="1:17">
      <c r="A494" s="74" t="s">
        <v>82</v>
      </c>
      <c r="B494" s="79"/>
      <c r="C494" s="78"/>
      <c r="D494" s="76"/>
      <c r="E494" s="77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="49" customFormat="1" ht="15.75" customHeight="1" spans="1:17">
      <c r="A495" s="74" t="s">
        <v>398</v>
      </c>
      <c r="B495" s="79"/>
      <c r="C495" s="78"/>
      <c r="D495" s="76"/>
      <c r="E495" s="77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</row>
    <row r="496" s="49" customFormat="1" ht="15.75" customHeight="1" spans="1:17">
      <c r="A496" s="74" t="s">
        <v>399</v>
      </c>
      <c r="B496" s="79"/>
      <c r="C496" s="78"/>
      <c r="D496" s="76"/>
      <c r="E496" s="77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</row>
    <row r="497" s="49" customFormat="1" ht="15.75" customHeight="1" spans="1:17">
      <c r="A497" s="74" t="s">
        <v>400</v>
      </c>
      <c r="B497" s="79"/>
      <c r="C497" s="78"/>
      <c r="D497" s="76"/>
      <c r="E497" s="77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</row>
    <row r="498" s="49" customFormat="1" ht="15.75" customHeight="1" spans="1:17">
      <c r="A498" s="74" t="s">
        <v>401</v>
      </c>
      <c r="B498" s="79"/>
      <c r="C498" s="78"/>
      <c r="D498" s="76"/>
      <c r="E498" s="77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</row>
    <row r="499" s="49" customFormat="1" ht="15.75" customHeight="1" spans="1:17">
      <c r="A499" s="74" t="s">
        <v>402</v>
      </c>
      <c r="B499" s="75">
        <f>SUM(B500,B501,B502)</f>
        <v>0</v>
      </c>
      <c r="C499" s="75">
        <f>SUM(C500,C501,C502)</f>
        <v>0</v>
      </c>
      <c r="D499" s="76">
        <f>C499-B499</f>
        <v>0</v>
      </c>
      <c r="E499" s="77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</row>
    <row r="500" s="49" customFormat="1" ht="15.75" customHeight="1" spans="1:17">
      <c r="A500" s="74" t="s">
        <v>403</v>
      </c>
      <c r="B500" s="78"/>
      <c r="C500" s="78"/>
      <c r="D500" s="76"/>
      <c r="E500" s="77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="49" customFormat="1" ht="15.75" customHeight="1" spans="1:17">
      <c r="A501" s="74" t="s">
        <v>404</v>
      </c>
      <c r="B501" s="78"/>
      <c r="C501" s="78"/>
      <c r="D501" s="76"/>
      <c r="E501" s="77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</row>
    <row r="502" s="49" customFormat="1" ht="15.75" customHeight="1" spans="1:17">
      <c r="A502" s="74" t="s">
        <v>405</v>
      </c>
      <c r="B502" s="78"/>
      <c r="C502" s="78"/>
      <c r="D502" s="76"/>
      <c r="E502" s="77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</row>
    <row r="503" s="49" customFormat="1" ht="15.75" customHeight="1" spans="1:17">
      <c r="A503" s="74" t="s">
        <v>56</v>
      </c>
      <c r="B503" s="80">
        <f>SUM(B504,B523,B531,B533,B542,B546,B556,B565,B572,B580,B589,B594,B597,B600,B603,B606,B609,B613,B617,B625,B628)</f>
        <v>32.18</v>
      </c>
      <c r="C503" s="80">
        <f>SUM(C504,C523,C531,C533,C542,C546,C556,C565,C572,C580,C589,C594,C597,C600,C603,C606,C609,C613,C617,C625,C628)</f>
        <v>41.22</v>
      </c>
      <c r="D503" s="76">
        <f>C503-B503</f>
        <v>9.04</v>
      </c>
      <c r="E503" s="77">
        <f>D503/B503</f>
        <v>0.280919825978869</v>
      </c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</row>
    <row r="504" s="49" customFormat="1" ht="15.75" customHeight="1" spans="1:17">
      <c r="A504" s="74" t="s">
        <v>406</v>
      </c>
      <c r="B504" s="75">
        <f>SUM(B505,B506,B507,B508,B509,B510,B511,B512,B513,B514,B515,B516,B517,B518,B519,B520,B521,B522)</f>
        <v>0</v>
      </c>
      <c r="C504" s="75">
        <f>SUM(C505,C506,C507,C508,C509,C510,C511,C512,C513,C514,C515,C516,C517,C518,C519,C520,C521,C522)</f>
        <v>0</v>
      </c>
      <c r="D504" s="76">
        <f>C504-B504</f>
        <v>0</v>
      </c>
      <c r="E504" s="77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</row>
    <row r="505" s="49" customFormat="1" ht="15.75" customHeight="1" spans="1:17">
      <c r="A505" s="74" t="s">
        <v>80</v>
      </c>
      <c r="B505" s="78"/>
      <c r="C505" s="78"/>
      <c r="D505" s="76"/>
      <c r="E505" s="77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</row>
    <row r="506" s="49" customFormat="1" ht="15.75" customHeight="1" spans="1:17">
      <c r="A506" s="74" t="s">
        <v>81</v>
      </c>
      <c r="B506" s="79"/>
      <c r="C506" s="78"/>
      <c r="D506" s="76"/>
      <c r="E506" s="77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="49" customFormat="1" ht="15.75" customHeight="1" spans="1:17">
      <c r="A507" s="74" t="s">
        <v>82</v>
      </c>
      <c r="B507" s="79"/>
      <c r="C507" s="78"/>
      <c r="D507" s="76"/>
      <c r="E507" s="77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</row>
    <row r="508" s="49" customFormat="1" ht="15.75" customHeight="1" spans="1:17">
      <c r="A508" s="74" t="s">
        <v>407</v>
      </c>
      <c r="B508" s="79"/>
      <c r="C508" s="78"/>
      <c r="D508" s="76"/>
      <c r="E508" s="77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</row>
    <row r="509" s="49" customFormat="1" ht="15.75" customHeight="1" spans="1:17">
      <c r="A509" s="74" t="s">
        <v>408</v>
      </c>
      <c r="B509" s="79"/>
      <c r="C509" s="78"/>
      <c r="D509" s="76"/>
      <c r="E509" s="77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</row>
    <row r="510" s="49" customFormat="1" ht="15.75" customHeight="1" spans="1:17">
      <c r="A510" s="74" t="s">
        <v>409</v>
      </c>
      <c r="B510" s="79"/>
      <c r="C510" s="78"/>
      <c r="D510" s="76"/>
      <c r="E510" s="77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</row>
    <row r="511" s="49" customFormat="1" ht="15.75" customHeight="1" spans="1:17">
      <c r="A511" s="74" t="s">
        <v>410</v>
      </c>
      <c r="B511" s="79"/>
      <c r="C511" s="78"/>
      <c r="D511" s="76"/>
      <c r="E511" s="77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</row>
    <row r="512" s="49" customFormat="1" ht="15.75" customHeight="1" spans="1:17">
      <c r="A512" s="74" t="s">
        <v>121</v>
      </c>
      <c r="B512" s="79"/>
      <c r="C512" s="78"/>
      <c r="D512" s="76"/>
      <c r="E512" s="77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="49" customFormat="1" ht="15.75" customHeight="1" spans="1:17">
      <c r="A513" s="74" t="s">
        <v>411</v>
      </c>
      <c r="B513" s="79"/>
      <c r="C513" s="78"/>
      <c r="D513" s="76"/>
      <c r="E513" s="77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</row>
    <row r="514" s="49" customFormat="1" ht="15.75" customHeight="1" spans="1:17">
      <c r="A514" s="74" t="s">
        <v>412</v>
      </c>
      <c r="B514" s="79"/>
      <c r="C514" s="78"/>
      <c r="D514" s="76"/>
      <c r="E514" s="77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</row>
    <row r="515" s="49" customFormat="1" ht="15.75" customHeight="1" spans="1:17">
      <c r="A515" s="74" t="s">
        <v>413</v>
      </c>
      <c r="B515" s="79"/>
      <c r="C515" s="78"/>
      <c r="D515" s="76"/>
      <c r="E515" s="77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</row>
    <row r="516" s="49" customFormat="1" ht="15.75" customHeight="1" spans="1:17">
      <c r="A516" s="74" t="s">
        <v>414</v>
      </c>
      <c r="B516" s="79"/>
      <c r="C516" s="78"/>
      <c r="D516" s="76"/>
      <c r="E516" s="77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</row>
    <row r="517" s="49" customFormat="1" ht="15.75" customHeight="1" spans="1:17">
      <c r="A517" s="74" t="s">
        <v>415</v>
      </c>
      <c r="B517" s="79"/>
      <c r="C517" s="78"/>
      <c r="D517" s="76"/>
      <c r="E517" s="77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</row>
    <row r="518" s="49" customFormat="1" ht="15.75" customHeight="1" spans="1:17">
      <c r="A518" s="74" t="s">
        <v>416</v>
      </c>
      <c r="B518" s="79"/>
      <c r="C518" s="78"/>
      <c r="D518" s="76"/>
      <c r="E518" s="77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="49" customFormat="1" ht="15.75" customHeight="1" spans="1:17">
      <c r="A519" s="74" t="s">
        <v>417</v>
      </c>
      <c r="B519" s="79"/>
      <c r="C519" s="78"/>
      <c r="D519" s="76"/>
      <c r="E519" s="77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</row>
    <row r="520" s="49" customFormat="1" ht="15.75" customHeight="1" spans="1:17">
      <c r="A520" s="74" t="s">
        <v>418</v>
      </c>
      <c r="B520" s="79"/>
      <c r="C520" s="78"/>
      <c r="D520" s="76"/>
      <c r="E520" s="77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</row>
    <row r="521" s="49" customFormat="1" ht="15.75" customHeight="1" spans="1:17">
      <c r="A521" s="74" t="s">
        <v>89</v>
      </c>
      <c r="B521" s="79"/>
      <c r="C521" s="78"/>
      <c r="D521" s="76"/>
      <c r="E521" s="77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</row>
    <row r="522" s="49" customFormat="1" ht="15.75" customHeight="1" spans="1:17">
      <c r="A522" s="74" t="s">
        <v>419</v>
      </c>
      <c r="B522" s="79"/>
      <c r="C522" s="78"/>
      <c r="D522" s="76"/>
      <c r="E522" s="77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</row>
    <row r="523" s="49" customFormat="1" ht="15.75" customHeight="1" spans="1:17">
      <c r="A523" s="74" t="s">
        <v>420</v>
      </c>
      <c r="B523" s="75">
        <f>SUM(B524,B525,B526,B527,B528,B529,B530)</f>
        <v>0</v>
      </c>
      <c r="C523" s="75">
        <f>SUM(C524,C525,C526,C527,C528,C529,C530)</f>
        <v>0</v>
      </c>
      <c r="D523" s="76">
        <f>C523-B523</f>
        <v>0</v>
      </c>
      <c r="E523" s="77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</row>
    <row r="524" s="49" customFormat="1" ht="15.75" customHeight="1" spans="1:17">
      <c r="A524" s="74" t="s">
        <v>80</v>
      </c>
      <c r="B524" s="78"/>
      <c r="C524" s="78"/>
      <c r="D524" s="76"/>
      <c r="E524" s="77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="49" customFormat="1" ht="15.75" customHeight="1" spans="1:17">
      <c r="A525" s="74" t="s">
        <v>81</v>
      </c>
      <c r="B525" s="79"/>
      <c r="C525" s="78"/>
      <c r="D525" s="76"/>
      <c r="E525" s="77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</row>
    <row r="526" s="49" customFormat="1" ht="15.75" customHeight="1" spans="1:17">
      <c r="A526" s="74" t="s">
        <v>82</v>
      </c>
      <c r="B526" s="79"/>
      <c r="C526" s="78"/>
      <c r="D526" s="76"/>
      <c r="E526" s="77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</row>
    <row r="527" s="49" customFormat="1" ht="15.75" customHeight="1" spans="1:17">
      <c r="A527" s="74" t="s">
        <v>421</v>
      </c>
      <c r="B527" s="79"/>
      <c r="C527" s="78"/>
      <c r="D527" s="76"/>
      <c r="E527" s="77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</row>
    <row r="528" s="49" customFormat="1" ht="15.75" customHeight="1" spans="1:17">
      <c r="A528" s="74" t="s">
        <v>422</v>
      </c>
      <c r="B528" s="79"/>
      <c r="C528" s="78"/>
      <c r="D528" s="76"/>
      <c r="E528" s="77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</row>
    <row r="529" s="49" customFormat="1" ht="15.75" customHeight="1" spans="1:17">
      <c r="A529" s="74" t="s">
        <v>423</v>
      </c>
      <c r="B529" s="79"/>
      <c r="C529" s="78"/>
      <c r="D529" s="76"/>
      <c r="E529" s="77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</row>
    <row r="530" s="49" customFormat="1" ht="15.75" customHeight="1" spans="1:17">
      <c r="A530" s="74" t="s">
        <v>424</v>
      </c>
      <c r="B530" s="79"/>
      <c r="C530" s="78"/>
      <c r="D530" s="76"/>
      <c r="E530" s="77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="49" customFormat="1" ht="15.75" customHeight="1" spans="1:17">
      <c r="A531" s="74" t="s">
        <v>425</v>
      </c>
      <c r="B531" s="75">
        <f>SUM(B532)</f>
        <v>0</v>
      </c>
      <c r="C531" s="75">
        <f>SUM(C532)</f>
        <v>0</v>
      </c>
      <c r="D531" s="76">
        <f>C531-B531</f>
        <v>0</v>
      </c>
      <c r="E531" s="77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</row>
    <row r="532" s="49" customFormat="1" ht="15.75" customHeight="1" spans="1:17">
      <c r="A532" s="74" t="s">
        <v>426</v>
      </c>
      <c r="B532" s="78"/>
      <c r="C532" s="78"/>
      <c r="D532" s="76"/>
      <c r="E532" s="77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</row>
    <row r="533" s="49" customFormat="1" ht="15.75" customHeight="1" spans="1:17">
      <c r="A533" s="74" t="s">
        <v>427</v>
      </c>
      <c r="B533" s="75">
        <f>SUM(B534,B535,B536,B537,B538,B539,B540,B541)</f>
        <v>32.18</v>
      </c>
      <c r="C533" s="75">
        <f>SUM(C534,C535,C536,C537,C538,C539,C540,C541)</f>
        <v>41.22</v>
      </c>
      <c r="D533" s="76">
        <f>C533-B533</f>
        <v>9.04</v>
      </c>
      <c r="E533" s="77">
        <f>D533/B533</f>
        <v>0.280919825978869</v>
      </c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</row>
    <row r="534" s="49" customFormat="1" ht="15.75" customHeight="1" spans="1:17">
      <c r="A534" s="74" t="s">
        <v>428</v>
      </c>
      <c r="B534" s="78"/>
      <c r="C534" s="78"/>
      <c r="D534" s="76"/>
      <c r="E534" s="77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</row>
    <row r="535" s="49" customFormat="1" ht="15.75" customHeight="1" spans="1:17">
      <c r="A535" s="74" t="s">
        <v>429</v>
      </c>
      <c r="B535" s="79"/>
      <c r="C535" s="78"/>
      <c r="D535" s="76"/>
      <c r="E535" s="77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</row>
    <row r="536" s="49" customFormat="1" ht="15.75" customHeight="1" spans="1:17">
      <c r="A536" s="74" t="s">
        <v>430</v>
      </c>
      <c r="B536" s="79"/>
      <c r="C536" s="78"/>
      <c r="D536" s="76"/>
      <c r="E536" s="77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="49" customFormat="1" ht="15.75" customHeight="1" spans="1:17">
      <c r="A537" s="74" t="s">
        <v>431</v>
      </c>
      <c r="B537" s="79">
        <v>32.18</v>
      </c>
      <c r="C537" s="78">
        <v>41.22</v>
      </c>
      <c r="D537" s="76">
        <f>C537-B537</f>
        <v>9.04</v>
      </c>
      <c r="E537" s="77">
        <f>D537/B537</f>
        <v>0.280919825978869</v>
      </c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</row>
    <row r="538" s="49" customFormat="1" ht="15.75" customHeight="1" spans="1:17">
      <c r="A538" s="74" t="s">
        <v>432</v>
      </c>
      <c r="B538" s="79">
        <v>0</v>
      </c>
      <c r="C538" s="78">
        <v>0</v>
      </c>
      <c r="D538" s="76">
        <f>C538-B538</f>
        <v>0</v>
      </c>
      <c r="E538" s="77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</row>
    <row r="539" s="49" customFormat="1" ht="15.75" customHeight="1" spans="1:17">
      <c r="A539" s="74" t="s">
        <v>433</v>
      </c>
      <c r="B539" s="79"/>
      <c r="C539" s="78"/>
      <c r="D539" s="76"/>
      <c r="E539" s="77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</row>
    <row r="540" s="49" customFormat="1" ht="15.75" customHeight="1" spans="1:17">
      <c r="A540" s="74" t="s">
        <v>434</v>
      </c>
      <c r="B540" s="79"/>
      <c r="C540" s="78"/>
      <c r="D540" s="76"/>
      <c r="E540" s="77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</row>
    <row r="541" s="49" customFormat="1" ht="15.75" customHeight="1" spans="1:17">
      <c r="A541" s="74" t="s">
        <v>435</v>
      </c>
      <c r="B541" s="79"/>
      <c r="C541" s="78"/>
      <c r="D541" s="76"/>
      <c r="E541" s="77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</row>
    <row r="542" s="49" customFormat="1" ht="15.75" customHeight="1" spans="1:17">
      <c r="A542" s="74" t="s">
        <v>436</v>
      </c>
      <c r="B542" s="75">
        <f>SUM(B543,B544,B545)</f>
        <v>0</v>
      </c>
      <c r="C542" s="75">
        <f>SUM(C543,C544,C545)</f>
        <v>0</v>
      </c>
      <c r="D542" s="76">
        <f>C542-B542</f>
        <v>0</v>
      </c>
      <c r="E542" s="77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="49" customFormat="1" ht="15.75" customHeight="1" spans="1:17">
      <c r="A543" s="74" t="s">
        <v>437</v>
      </c>
      <c r="B543" s="78"/>
      <c r="C543" s="78"/>
      <c r="D543" s="76"/>
      <c r="E543" s="77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</row>
    <row r="544" s="49" customFormat="1" ht="15.75" customHeight="1" spans="1:17">
      <c r="A544" s="74" t="s">
        <v>438</v>
      </c>
      <c r="B544" s="79"/>
      <c r="C544" s="78"/>
      <c r="D544" s="76"/>
      <c r="E544" s="77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</row>
    <row r="545" s="49" customFormat="1" ht="15.75" customHeight="1" spans="1:17">
      <c r="A545" s="74" t="s">
        <v>439</v>
      </c>
      <c r="B545" s="79"/>
      <c r="C545" s="78"/>
      <c r="D545" s="76"/>
      <c r="E545" s="77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</row>
    <row r="546" s="49" customFormat="1" ht="15.75" customHeight="1" spans="1:17">
      <c r="A546" s="74" t="s">
        <v>440</v>
      </c>
      <c r="B546" s="75">
        <f>SUM(B547,B548,B549,B550,B551,B552,B553,B554,B555)</f>
        <v>0</v>
      </c>
      <c r="C546" s="75">
        <f>SUM(C547,C548,C549,C550,C551,C552,C553,C554,C555)</f>
        <v>0</v>
      </c>
      <c r="D546" s="76">
        <f>C546-B546</f>
        <v>0</v>
      </c>
      <c r="E546" s="77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</row>
    <row r="547" s="49" customFormat="1" ht="15.75" customHeight="1" spans="1:17">
      <c r="A547" s="74" t="s">
        <v>441</v>
      </c>
      <c r="B547" s="78"/>
      <c r="C547" s="78"/>
      <c r="D547" s="76"/>
      <c r="E547" s="77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</row>
    <row r="548" s="49" customFormat="1" ht="15.75" customHeight="1" spans="1:17">
      <c r="A548" s="74" t="s">
        <v>442</v>
      </c>
      <c r="B548" s="79"/>
      <c r="C548" s="78"/>
      <c r="D548" s="76"/>
      <c r="E548" s="77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="49" customFormat="1" ht="15.75" customHeight="1" spans="1:17">
      <c r="A549" s="74" t="s">
        <v>443</v>
      </c>
      <c r="B549" s="79"/>
      <c r="C549" s="78"/>
      <c r="D549" s="76"/>
      <c r="E549" s="77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</row>
    <row r="550" s="49" customFormat="1" ht="15.75" customHeight="1" spans="1:17">
      <c r="A550" s="74" t="s">
        <v>444</v>
      </c>
      <c r="B550" s="79"/>
      <c r="C550" s="78"/>
      <c r="D550" s="76"/>
      <c r="E550" s="77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</row>
    <row r="551" s="49" customFormat="1" ht="15.75" customHeight="1" spans="1:17">
      <c r="A551" s="74" t="s">
        <v>445</v>
      </c>
      <c r="B551" s="79"/>
      <c r="C551" s="78"/>
      <c r="D551" s="76"/>
      <c r="E551" s="77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</row>
    <row r="552" s="49" customFormat="1" ht="15.75" customHeight="1" spans="1:17">
      <c r="A552" s="74" t="s">
        <v>446</v>
      </c>
      <c r="B552" s="79"/>
      <c r="C552" s="78"/>
      <c r="D552" s="76"/>
      <c r="E552" s="77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</row>
    <row r="553" s="49" customFormat="1" ht="15.75" customHeight="1" spans="1:17">
      <c r="A553" s="74" t="s">
        <v>447</v>
      </c>
      <c r="B553" s="79"/>
      <c r="C553" s="78"/>
      <c r="D553" s="76"/>
      <c r="E553" s="77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</row>
    <row r="554" s="49" customFormat="1" ht="15.75" customHeight="1" spans="1:17">
      <c r="A554" s="74" t="s">
        <v>448</v>
      </c>
      <c r="B554" s="79"/>
      <c r="C554" s="78"/>
      <c r="D554" s="76"/>
      <c r="E554" s="77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="49" customFormat="1" ht="15.75" customHeight="1" spans="1:17">
      <c r="A555" s="74" t="s">
        <v>449</v>
      </c>
      <c r="B555" s="79"/>
      <c r="C555" s="78"/>
      <c r="D555" s="76"/>
      <c r="E555" s="77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</row>
    <row r="556" s="49" customFormat="1" ht="15.75" customHeight="1" spans="1:17">
      <c r="A556" s="74" t="s">
        <v>450</v>
      </c>
      <c r="B556" s="75">
        <f>SUM(B557,B558,B559,B560,B561,B562,B563,B564)</f>
        <v>0</v>
      </c>
      <c r="C556" s="75">
        <f>SUM(C557,C558,C559,C560,C561,C562,C563,C564)</f>
        <v>0</v>
      </c>
      <c r="D556" s="76">
        <f>C556-B556</f>
        <v>0</v>
      </c>
      <c r="E556" s="77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</row>
    <row r="557" s="49" customFormat="1" ht="15.75" customHeight="1" spans="1:17">
      <c r="A557" s="74" t="s">
        <v>451</v>
      </c>
      <c r="B557" s="78"/>
      <c r="C557" s="78"/>
      <c r="D557" s="76"/>
      <c r="E557" s="77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</row>
    <row r="558" s="49" customFormat="1" ht="15.75" customHeight="1" spans="1:17">
      <c r="A558" s="74" t="s">
        <v>452</v>
      </c>
      <c r="B558" s="79"/>
      <c r="C558" s="78"/>
      <c r="D558" s="76"/>
      <c r="E558" s="77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</row>
    <row r="559" s="49" customFormat="1" ht="15.75" customHeight="1" spans="1:17">
      <c r="A559" s="74" t="s">
        <v>453</v>
      </c>
      <c r="B559" s="79"/>
      <c r="C559" s="78"/>
      <c r="D559" s="76"/>
      <c r="E559" s="77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</row>
    <row r="560" s="49" customFormat="1" ht="15.75" customHeight="1" spans="1:17">
      <c r="A560" s="74" t="s">
        <v>454</v>
      </c>
      <c r="B560" s="79"/>
      <c r="C560" s="78"/>
      <c r="D560" s="76"/>
      <c r="E560" s="77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="49" customFormat="1" ht="15.75" customHeight="1" spans="1:17">
      <c r="A561" s="74" t="s">
        <v>455</v>
      </c>
      <c r="B561" s="79"/>
      <c r="C561" s="78"/>
      <c r="D561" s="76"/>
      <c r="E561" s="77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</row>
    <row r="562" s="49" customFormat="1" ht="15.75" customHeight="1" spans="1:17">
      <c r="A562" s="74" t="s">
        <v>456</v>
      </c>
      <c r="B562" s="79"/>
      <c r="C562" s="78"/>
      <c r="D562" s="76"/>
      <c r="E562" s="77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</row>
    <row r="563" s="49" customFormat="1" ht="15.75" customHeight="1" spans="1:17">
      <c r="A563" s="74" t="s">
        <v>457</v>
      </c>
      <c r="B563" s="79"/>
      <c r="C563" s="78"/>
      <c r="D563" s="76"/>
      <c r="E563" s="77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</row>
    <row r="564" s="49" customFormat="1" ht="15.75" customHeight="1" spans="1:17">
      <c r="A564" s="74" t="s">
        <v>458</v>
      </c>
      <c r="B564" s="79"/>
      <c r="C564" s="78"/>
      <c r="D564" s="76"/>
      <c r="E564" s="77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</row>
    <row r="565" s="49" customFormat="1" ht="15.75" customHeight="1" spans="1:17">
      <c r="A565" s="74" t="s">
        <v>459</v>
      </c>
      <c r="B565" s="75">
        <f>SUM(B566,B567,B568,B569,B570,B571)</f>
        <v>0</v>
      </c>
      <c r="C565" s="75">
        <f>SUM(C566,C567,C568,C569,C570,C571)</f>
        <v>0</v>
      </c>
      <c r="D565" s="76">
        <f>C565-B565</f>
        <v>0</v>
      </c>
      <c r="E565" s="77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</row>
    <row r="566" s="49" customFormat="1" ht="15.75" customHeight="1" spans="1:17">
      <c r="A566" s="74" t="s">
        <v>460</v>
      </c>
      <c r="B566" s="78"/>
      <c r="C566" s="78"/>
      <c r="D566" s="76"/>
      <c r="E566" s="77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="49" customFormat="1" ht="15.75" customHeight="1" spans="1:17">
      <c r="A567" s="74" t="s">
        <v>461</v>
      </c>
      <c r="B567" s="79"/>
      <c r="C567" s="78"/>
      <c r="D567" s="76"/>
      <c r="E567" s="77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</row>
    <row r="568" s="49" customFormat="1" ht="15.75" customHeight="1" spans="1:17">
      <c r="A568" s="74" t="s">
        <v>462</v>
      </c>
      <c r="B568" s="79"/>
      <c r="C568" s="78"/>
      <c r="D568" s="76"/>
      <c r="E568" s="77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</row>
    <row r="569" s="49" customFormat="1" ht="15.75" customHeight="1" spans="1:17">
      <c r="A569" s="74" t="s">
        <v>463</v>
      </c>
      <c r="B569" s="79"/>
      <c r="C569" s="78"/>
      <c r="D569" s="76"/>
      <c r="E569" s="77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</row>
    <row r="570" s="49" customFormat="1" ht="15.75" customHeight="1" spans="1:17">
      <c r="A570" s="74" t="s">
        <v>464</v>
      </c>
      <c r="B570" s="79"/>
      <c r="C570" s="78"/>
      <c r="D570" s="76"/>
      <c r="E570" s="77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</row>
    <row r="571" s="49" customFormat="1" ht="15.75" customHeight="1" spans="1:17">
      <c r="A571" s="74" t="s">
        <v>465</v>
      </c>
      <c r="B571" s="79"/>
      <c r="C571" s="78"/>
      <c r="D571" s="76"/>
      <c r="E571" s="77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</row>
    <row r="572" s="49" customFormat="1" ht="15.75" customHeight="1" spans="1:17">
      <c r="A572" s="74" t="s">
        <v>466</v>
      </c>
      <c r="B572" s="75">
        <f>SUM(B573,B574,B575,B576,B577,B578,B579)</f>
        <v>0</v>
      </c>
      <c r="C572" s="75">
        <f>SUM(C573,C574,C575,C576,C577,C578,C579)</f>
        <v>0</v>
      </c>
      <c r="D572" s="76">
        <f>C572-B572</f>
        <v>0</v>
      </c>
      <c r="E572" s="77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="49" customFormat="1" ht="15.75" customHeight="1" spans="1:17">
      <c r="A573" s="74" t="s">
        <v>467</v>
      </c>
      <c r="B573" s="78"/>
      <c r="C573" s="78"/>
      <c r="D573" s="76"/>
      <c r="E573" s="77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</row>
    <row r="574" s="49" customFormat="1" ht="15.75" customHeight="1" spans="1:17">
      <c r="A574" s="74" t="s">
        <v>468</v>
      </c>
      <c r="B574" s="79"/>
      <c r="C574" s="78"/>
      <c r="D574" s="76"/>
      <c r="E574" s="77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</row>
    <row r="575" s="49" customFormat="1" ht="15.75" customHeight="1" spans="1:17">
      <c r="A575" s="74" t="s">
        <v>469</v>
      </c>
      <c r="B575" s="79"/>
      <c r="C575" s="78"/>
      <c r="D575" s="76"/>
      <c r="E575" s="77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</row>
    <row r="576" s="49" customFormat="1" ht="15.75" customHeight="1" spans="1:17">
      <c r="A576" s="74" t="s">
        <v>470</v>
      </c>
      <c r="B576" s="79"/>
      <c r="C576" s="78"/>
      <c r="D576" s="76"/>
      <c r="E576" s="77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</row>
    <row r="577" s="49" customFormat="1" ht="15.75" customHeight="1" spans="1:17">
      <c r="A577" s="74" t="s">
        <v>471</v>
      </c>
      <c r="B577" s="79"/>
      <c r="C577" s="78"/>
      <c r="D577" s="76"/>
      <c r="E577" s="77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</row>
    <row r="578" s="49" customFormat="1" ht="15.75" customHeight="1" spans="1:17">
      <c r="A578" s="74" t="s">
        <v>472</v>
      </c>
      <c r="B578" s="79"/>
      <c r="C578" s="78"/>
      <c r="D578" s="76"/>
      <c r="E578" s="77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="49" customFormat="1" ht="15.75" customHeight="1" spans="1:17">
      <c r="A579" s="74" t="s">
        <v>473</v>
      </c>
      <c r="B579" s="79"/>
      <c r="C579" s="78"/>
      <c r="D579" s="76"/>
      <c r="E579" s="77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</row>
    <row r="580" s="49" customFormat="1" ht="15.75" customHeight="1" spans="1:17">
      <c r="A580" s="74" t="s">
        <v>474</v>
      </c>
      <c r="B580" s="75">
        <f>SUM(B581,B582,B583,B584,B585,B586,B587,B588)</f>
        <v>0</v>
      </c>
      <c r="C580" s="75">
        <f>SUM(C581,C582,C583,C584,C585,C586,C587,C588)</f>
        <v>0</v>
      </c>
      <c r="D580" s="76">
        <f>C580-B580</f>
        <v>0</v>
      </c>
      <c r="E580" s="77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</row>
    <row r="581" s="49" customFormat="1" ht="15.75" customHeight="1" spans="1:17">
      <c r="A581" s="74" t="s">
        <v>80</v>
      </c>
      <c r="B581" s="78"/>
      <c r="C581" s="78"/>
      <c r="D581" s="76"/>
      <c r="E581" s="77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</row>
    <row r="582" s="49" customFormat="1" ht="15.75" customHeight="1" spans="1:17">
      <c r="A582" s="74" t="s">
        <v>81</v>
      </c>
      <c r="B582" s="79"/>
      <c r="C582" s="78"/>
      <c r="D582" s="76"/>
      <c r="E582" s="77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</row>
    <row r="583" s="49" customFormat="1" ht="15.75" customHeight="1" spans="1:17">
      <c r="A583" s="74" t="s">
        <v>82</v>
      </c>
      <c r="B583" s="79"/>
      <c r="C583" s="78"/>
      <c r="D583" s="76"/>
      <c r="E583" s="77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</row>
    <row r="584" s="49" customFormat="1" ht="15.75" customHeight="1" spans="1:17">
      <c r="A584" s="74" t="s">
        <v>475</v>
      </c>
      <c r="B584" s="79"/>
      <c r="C584" s="78"/>
      <c r="D584" s="76"/>
      <c r="E584" s="77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="49" customFormat="1" ht="15.75" customHeight="1" spans="1:17">
      <c r="A585" s="74" t="s">
        <v>476</v>
      </c>
      <c r="B585" s="79"/>
      <c r="C585" s="78"/>
      <c r="D585" s="76"/>
      <c r="E585" s="77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</row>
    <row r="586" s="49" customFormat="1" ht="15.75" customHeight="1" spans="1:17">
      <c r="A586" s="74" t="s">
        <v>477</v>
      </c>
      <c r="B586" s="79"/>
      <c r="C586" s="78"/>
      <c r="D586" s="76"/>
      <c r="E586" s="77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</row>
    <row r="587" s="49" customFormat="1" ht="15.75" customHeight="1" spans="1:17">
      <c r="A587" s="74" t="s">
        <v>478</v>
      </c>
      <c r="B587" s="79"/>
      <c r="C587" s="78"/>
      <c r="D587" s="76"/>
      <c r="E587" s="77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</row>
    <row r="588" s="49" customFormat="1" ht="15.75" customHeight="1" spans="1:17">
      <c r="A588" s="74" t="s">
        <v>479</v>
      </c>
      <c r="B588" s="79"/>
      <c r="C588" s="78"/>
      <c r="D588" s="76"/>
      <c r="E588" s="77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</row>
    <row r="589" s="49" customFormat="1" ht="15.75" customHeight="1" spans="1:17">
      <c r="A589" s="74" t="s">
        <v>480</v>
      </c>
      <c r="B589" s="75">
        <f>SUM(B590,B591,B592,B593)</f>
        <v>0</v>
      </c>
      <c r="C589" s="75">
        <f>SUM(C590,C591,C592,C593)</f>
        <v>0</v>
      </c>
      <c r="D589" s="76">
        <f>C589-B589</f>
        <v>0</v>
      </c>
      <c r="E589" s="77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</row>
    <row r="590" s="49" customFormat="1" ht="15.75" customHeight="1" spans="1:17">
      <c r="A590" s="74" t="s">
        <v>80</v>
      </c>
      <c r="B590" s="78"/>
      <c r="C590" s="78"/>
      <c r="D590" s="76"/>
      <c r="E590" s="77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="49" customFormat="1" ht="15.75" customHeight="1" spans="1:17">
      <c r="A591" s="74" t="s">
        <v>81</v>
      </c>
      <c r="B591" s="79"/>
      <c r="C591" s="78"/>
      <c r="D591" s="76"/>
      <c r="E591" s="77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</row>
    <row r="592" s="49" customFormat="1" ht="15.75" customHeight="1" spans="1:17">
      <c r="A592" s="74" t="s">
        <v>82</v>
      </c>
      <c r="B592" s="79"/>
      <c r="C592" s="78"/>
      <c r="D592" s="76"/>
      <c r="E592" s="77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</row>
    <row r="593" s="49" customFormat="1" ht="15.75" customHeight="1" spans="1:17">
      <c r="A593" s="74" t="s">
        <v>481</v>
      </c>
      <c r="B593" s="79"/>
      <c r="C593" s="78"/>
      <c r="D593" s="76"/>
      <c r="E593" s="77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</row>
    <row r="594" s="49" customFormat="1" ht="15.75" customHeight="1" spans="1:17">
      <c r="A594" s="74" t="s">
        <v>482</v>
      </c>
      <c r="B594" s="75">
        <f>SUM(B595,B596)</f>
        <v>0</v>
      </c>
      <c r="C594" s="75">
        <f>SUM(C595,C596)</f>
        <v>0</v>
      </c>
      <c r="D594" s="76">
        <f>C594-B594</f>
        <v>0</v>
      </c>
      <c r="E594" s="77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</row>
    <row r="595" s="49" customFormat="1" ht="15.75" customHeight="1" spans="1:17">
      <c r="A595" s="74" t="s">
        <v>483</v>
      </c>
      <c r="B595" s="78"/>
      <c r="C595" s="78"/>
      <c r="D595" s="76"/>
      <c r="E595" s="77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</row>
    <row r="596" s="49" customFormat="1" ht="15.75" customHeight="1" spans="1:17">
      <c r="A596" s="74" t="s">
        <v>484</v>
      </c>
      <c r="B596" s="78"/>
      <c r="C596" s="78"/>
      <c r="D596" s="76"/>
      <c r="E596" s="77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="49" customFormat="1" ht="15.75" customHeight="1" spans="1:17">
      <c r="A597" s="74" t="s">
        <v>485</v>
      </c>
      <c r="B597" s="75">
        <f>SUM(B598,B599)</f>
        <v>0</v>
      </c>
      <c r="C597" s="75">
        <f>SUM(C598,C599)</f>
        <v>0</v>
      </c>
      <c r="D597" s="76">
        <f>C597-B597</f>
        <v>0</v>
      </c>
      <c r="E597" s="77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</row>
    <row r="598" s="49" customFormat="1" ht="15.75" customHeight="1" spans="1:17">
      <c r="A598" s="74" t="s">
        <v>486</v>
      </c>
      <c r="B598" s="78"/>
      <c r="C598" s="78"/>
      <c r="D598" s="76"/>
      <c r="E598" s="77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</row>
    <row r="599" s="49" customFormat="1" ht="15.75" customHeight="1" spans="1:17">
      <c r="A599" s="74" t="s">
        <v>487</v>
      </c>
      <c r="B599" s="78"/>
      <c r="C599" s="78"/>
      <c r="D599" s="76"/>
      <c r="E599" s="77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</row>
    <row r="600" s="49" customFormat="1" ht="15.75" customHeight="1" spans="1:17">
      <c r="A600" s="74" t="s">
        <v>488</v>
      </c>
      <c r="B600" s="75">
        <f>SUM(B601,B602)</f>
        <v>0</v>
      </c>
      <c r="C600" s="75">
        <f>SUM(C601,C602)</f>
        <v>0</v>
      </c>
      <c r="D600" s="76">
        <f>C600-B600</f>
        <v>0</v>
      </c>
      <c r="E600" s="77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</row>
    <row r="601" s="49" customFormat="1" ht="15.75" customHeight="1" spans="1:17">
      <c r="A601" s="74" t="s">
        <v>489</v>
      </c>
      <c r="B601" s="78"/>
      <c r="C601" s="78"/>
      <c r="D601" s="76"/>
      <c r="E601" s="77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</row>
    <row r="602" s="49" customFormat="1" ht="15.75" customHeight="1" spans="1:17">
      <c r="A602" s="74" t="s">
        <v>490</v>
      </c>
      <c r="B602" s="78"/>
      <c r="C602" s="78"/>
      <c r="D602" s="76"/>
      <c r="E602" s="77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="49" customFormat="1" ht="15.75" customHeight="1" spans="1:17">
      <c r="A603" s="74" t="s">
        <v>491</v>
      </c>
      <c r="B603" s="75">
        <f>SUM(B604,B605)</f>
        <v>0</v>
      </c>
      <c r="C603" s="75">
        <f>SUM(C604,C605)</f>
        <v>0</v>
      </c>
      <c r="D603" s="76">
        <f>C603-B603</f>
        <v>0</v>
      </c>
      <c r="E603" s="77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</row>
    <row r="604" s="49" customFormat="1" ht="15.75" customHeight="1" spans="1:17">
      <c r="A604" s="74" t="s">
        <v>492</v>
      </c>
      <c r="B604" s="78"/>
      <c r="C604" s="78"/>
      <c r="D604" s="76"/>
      <c r="E604" s="77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</row>
    <row r="605" s="49" customFormat="1" ht="15.75" customHeight="1" spans="1:17">
      <c r="A605" s="74" t="s">
        <v>493</v>
      </c>
      <c r="B605" s="78"/>
      <c r="C605" s="78"/>
      <c r="D605" s="76"/>
      <c r="E605" s="77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</row>
    <row r="606" s="49" customFormat="1" ht="15.75" customHeight="1" spans="1:17">
      <c r="A606" s="74" t="s">
        <v>494</v>
      </c>
      <c r="B606" s="75">
        <f>SUM(B607,B608)</f>
        <v>0</v>
      </c>
      <c r="C606" s="75">
        <f>SUM(C607,C608)</f>
        <v>0</v>
      </c>
      <c r="D606" s="76">
        <f>C606-B606</f>
        <v>0</v>
      </c>
      <c r="E606" s="77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</row>
    <row r="607" s="49" customFormat="1" ht="15.75" customHeight="1" spans="1:17">
      <c r="A607" s="74" t="s">
        <v>495</v>
      </c>
      <c r="B607" s="78"/>
      <c r="C607" s="78"/>
      <c r="D607" s="76"/>
      <c r="E607" s="77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</row>
    <row r="608" s="49" customFormat="1" ht="15.75" customHeight="1" spans="1:17">
      <c r="A608" s="74" t="s">
        <v>496</v>
      </c>
      <c r="B608" s="78"/>
      <c r="C608" s="78"/>
      <c r="D608" s="76"/>
      <c r="E608" s="77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="49" customFormat="1" ht="15.75" customHeight="1" spans="1:17">
      <c r="A609" s="74" t="s">
        <v>497</v>
      </c>
      <c r="B609" s="75">
        <f>SUM(B610,B611,B612)</f>
        <v>0</v>
      </c>
      <c r="C609" s="75">
        <f>SUM(C610,C611,C612)</f>
        <v>0</v>
      </c>
      <c r="D609" s="76">
        <f>C609-B609</f>
        <v>0</v>
      </c>
      <c r="E609" s="77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</row>
    <row r="610" s="49" customFormat="1" ht="15.75" customHeight="1" spans="1:17">
      <c r="A610" s="74" t="s">
        <v>498</v>
      </c>
      <c r="B610" s="78"/>
      <c r="C610" s="78"/>
      <c r="D610" s="76"/>
      <c r="E610" s="77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</row>
    <row r="611" s="49" customFormat="1" ht="15.75" customHeight="1" spans="1:17">
      <c r="A611" s="74" t="s">
        <v>499</v>
      </c>
      <c r="B611" s="78"/>
      <c r="C611" s="78"/>
      <c r="D611" s="76"/>
      <c r="E611" s="77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</row>
    <row r="612" s="49" customFormat="1" ht="15.75" customHeight="1" spans="1:17">
      <c r="A612" s="74" t="s">
        <v>500</v>
      </c>
      <c r="B612" s="78"/>
      <c r="C612" s="78"/>
      <c r="D612" s="76"/>
      <c r="E612" s="77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</row>
    <row r="613" s="49" customFormat="1" ht="15.75" customHeight="1" spans="1:17">
      <c r="A613" s="74" t="s">
        <v>501</v>
      </c>
      <c r="B613" s="75">
        <f>SUM(B614,B615,B616)</f>
        <v>0</v>
      </c>
      <c r="C613" s="75">
        <f>SUM(C614,C615,C616)</f>
        <v>0</v>
      </c>
      <c r="D613" s="76">
        <f>C613-B613</f>
        <v>0</v>
      </c>
      <c r="E613" s="77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</row>
    <row r="614" s="49" customFormat="1" ht="15.75" customHeight="1" spans="1:17">
      <c r="A614" s="74" t="s">
        <v>502</v>
      </c>
      <c r="B614" s="78"/>
      <c r="C614" s="78"/>
      <c r="D614" s="76"/>
      <c r="E614" s="77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="49" customFormat="1" ht="15.75" customHeight="1" spans="1:17">
      <c r="A615" s="74" t="s">
        <v>503</v>
      </c>
      <c r="B615" s="78"/>
      <c r="C615" s="78"/>
      <c r="D615" s="76"/>
      <c r="E615" s="77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</row>
    <row r="616" s="49" customFormat="1" ht="15.75" customHeight="1" spans="1:17">
      <c r="A616" s="74" t="s">
        <v>504</v>
      </c>
      <c r="B616" s="78"/>
      <c r="C616" s="78"/>
      <c r="D616" s="76"/>
      <c r="E616" s="77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</row>
    <row r="617" s="49" customFormat="1" ht="15.75" customHeight="1" spans="1:17">
      <c r="A617" s="74" t="s">
        <v>505</v>
      </c>
      <c r="B617" s="75">
        <f>SUM(B618,B619,B620,B621,B622,B623,B624)</f>
        <v>0</v>
      </c>
      <c r="C617" s="75">
        <f>SUM(C618,C619,C620,C621,C622,C623,C624)</f>
        <v>0</v>
      </c>
      <c r="D617" s="76">
        <f>C617-B617</f>
        <v>0</v>
      </c>
      <c r="E617" s="77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</row>
    <row r="618" s="49" customFormat="1" ht="15.75" customHeight="1" spans="1:17">
      <c r="A618" s="74" t="s">
        <v>80</v>
      </c>
      <c r="B618" s="78"/>
      <c r="C618" s="78"/>
      <c r="D618" s="76"/>
      <c r="E618" s="77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</row>
    <row r="619" s="49" customFormat="1" ht="15.75" customHeight="1" spans="1:17">
      <c r="A619" s="74" t="s">
        <v>81</v>
      </c>
      <c r="B619" s="79"/>
      <c r="C619" s="78"/>
      <c r="D619" s="76"/>
      <c r="E619" s="77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</row>
    <row r="620" s="49" customFormat="1" ht="15.75" customHeight="1" spans="1:17">
      <c r="A620" s="74" t="s">
        <v>82</v>
      </c>
      <c r="B620" s="79"/>
      <c r="C620" s="78"/>
      <c r="D620" s="76"/>
      <c r="E620" s="77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="49" customFormat="1" ht="15.75" customHeight="1" spans="1:17">
      <c r="A621" s="74" t="s">
        <v>506</v>
      </c>
      <c r="B621" s="79"/>
      <c r="C621" s="78"/>
      <c r="D621" s="76"/>
      <c r="E621" s="77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</row>
    <row r="622" s="49" customFormat="1" ht="15.75" customHeight="1" spans="1:17">
      <c r="A622" s="74" t="s">
        <v>507</v>
      </c>
      <c r="B622" s="79"/>
      <c r="C622" s="78"/>
      <c r="D622" s="76"/>
      <c r="E622" s="77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 s="49" customFormat="1" ht="15.75" customHeight="1" spans="1:17">
      <c r="A623" s="74" t="s">
        <v>89</v>
      </c>
      <c r="B623" s="79"/>
      <c r="C623" s="78"/>
      <c r="D623" s="76"/>
      <c r="E623" s="77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 s="49" customFormat="1" ht="15.75" customHeight="1" spans="1:17">
      <c r="A624" s="74" t="s">
        <v>508</v>
      </c>
      <c r="B624" s="79"/>
      <c r="C624" s="78"/>
      <c r="D624" s="76"/>
      <c r="E624" s="77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</row>
    <row r="625" s="49" customFormat="1" ht="15.75" customHeight="1" spans="1:17">
      <c r="A625" s="74" t="s">
        <v>509</v>
      </c>
      <c r="B625" s="75">
        <f>SUM(B626,B627)</f>
        <v>0</v>
      </c>
      <c r="C625" s="75">
        <f>SUM(C626,C627)</f>
        <v>0</v>
      </c>
      <c r="D625" s="76">
        <f>C625-B625</f>
        <v>0</v>
      </c>
      <c r="E625" s="77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</row>
    <row r="626" s="49" customFormat="1" ht="15.75" customHeight="1" spans="1:17">
      <c r="A626" s="74" t="s">
        <v>510</v>
      </c>
      <c r="B626" s="78"/>
      <c r="C626" s="78"/>
      <c r="D626" s="76"/>
      <c r="E626" s="77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="49" customFormat="1" ht="15.75" customHeight="1" spans="1:17">
      <c r="A627" s="74" t="s">
        <v>511</v>
      </c>
      <c r="B627" s="78"/>
      <c r="C627" s="78"/>
      <c r="D627" s="76"/>
      <c r="E627" s="77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</row>
    <row r="628" s="49" customFormat="1" ht="15.75" customHeight="1" spans="1:17">
      <c r="A628" s="74" t="s">
        <v>512</v>
      </c>
      <c r="B628" s="78"/>
      <c r="C628" s="78"/>
      <c r="D628" s="76"/>
      <c r="E628" s="77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</row>
    <row r="629" s="49" customFormat="1" ht="15.75" customHeight="1" spans="1:17">
      <c r="A629" s="74" t="s">
        <v>57</v>
      </c>
      <c r="B629" s="75">
        <f>SUM(B630,B635,B650,B654,B666,B669,B673,B678,B682,B686,B689,B698,B699)</f>
        <v>35.22</v>
      </c>
      <c r="C629" s="75">
        <f>SUM(C630,C635,C650,C654,C666,C669,C673,C678,C682,C686,C689,C698,C699)</f>
        <v>19.73</v>
      </c>
      <c r="D629" s="76">
        <f>C629-B629</f>
        <v>-15.49</v>
      </c>
      <c r="E629" s="77">
        <f>D629/B629</f>
        <v>-0.439806927881885</v>
      </c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</row>
    <row r="630" s="49" customFormat="1" ht="15.75" customHeight="1" spans="1:17">
      <c r="A630" s="74" t="s">
        <v>513</v>
      </c>
      <c r="B630" s="75">
        <f>SUM(B631,B632,B633,B634)</f>
        <v>0</v>
      </c>
      <c r="C630" s="75">
        <f>SUM(C631,C632,C633,C634)</f>
        <v>0</v>
      </c>
      <c r="D630" s="76">
        <f>C630-B630</f>
        <v>0</v>
      </c>
      <c r="E630" s="77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</row>
    <row r="631" s="49" customFormat="1" ht="15.75" customHeight="1" spans="1:17">
      <c r="A631" s="74" t="s">
        <v>80</v>
      </c>
      <c r="B631" s="78"/>
      <c r="C631" s="78"/>
      <c r="D631" s="76"/>
      <c r="E631" s="77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</row>
    <row r="632" s="49" customFormat="1" ht="15.75" customHeight="1" spans="1:17">
      <c r="A632" s="74" t="s">
        <v>81</v>
      </c>
      <c r="B632" s="79"/>
      <c r="C632" s="78"/>
      <c r="D632" s="76"/>
      <c r="E632" s="77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="49" customFormat="1" ht="15.75" customHeight="1" spans="1:17">
      <c r="A633" s="74" t="s">
        <v>82</v>
      </c>
      <c r="B633" s="79"/>
      <c r="C633" s="78"/>
      <c r="D633" s="76"/>
      <c r="E633" s="77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</row>
    <row r="634" s="49" customFormat="1" ht="15.75" customHeight="1" spans="1:17">
      <c r="A634" s="74" t="s">
        <v>514</v>
      </c>
      <c r="B634" s="79"/>
      <c r="C634" s="78"/>
      <c r="D634" s="76"/>
      <c r="E634" s="77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</row>
    <row r="635" s="49" customFormat="1" ht="15.75" customHeight="1" spans="1:17">
      <c r="A635" s="74" t="s">
        <v>515</v>
      </c>
      <c r="B635" s="75">
        <f>SUM(B636,B637,B638,B639,B640,B641,B642,B643,B644,B645,B646,B647,B648,B649)</f>
        <v>0</v>
      </c>
      <c r="C635" s="75">
        <f>SUM(C636,C637,C638,C639,C640,C641,C642,C643,C644,C645,C646,C647,C648,C649)</f>
        <v>0</v>
      </c>
      <c r="D635" s="76">
        <f>C635-B635</f>
        <v>0</v>
      </c>
      <c r="E635" s="77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</row>
    <row r="636" s="49" customFormat="1" ht="15.75" customHeight="1" spans="1:17">
      <c r="A636" s="74" t="s">
        <v>516</v>
      </c>
      <c r="B636" s="78"/>
      <c r="C636" s="78"/>
      <c r="D636" s="76"/>
      <c r="E636" s="77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</row>
    <row r="637" s="49" customFormat="1" ht="15.75" customHeight="1" spans="1:17">
      <c r="A637" s="74" t="s">
        <v>517</v>
      </c>
      <c r="B637" s="79"/>
      <c r="C637" s="78"/>
      <c r="D637" s="76"/>
      <c r="E637" s="77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</row>
    <row r="638" s="49" customFormat="1" ht="15.75" customHeight="1" spans="1:17">
      <c r="A638" s="74" t="s">
        <v>518</v>
      </c>
      <c r="B638" s="79"/>
      <c r="C638" s="78"/>
      <c r="D638" s="76"/>
      <c r="E638" s="77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="49" customFormat="1" ht="15.75" customHeight="1" spans="1:17">
      <c r="A639" s="74" t="s">
        <v>519</v>
      </c>
      <c r="B639" s="79"/>
      <c r="C639" s="78"/>
      <c r="D639" s="76"/>
      <c r="E639" s="77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</row>
    <row r="640" s="49" customFormat="1" ht="15.75" customHeight="1" spans="1:17">
      <c r="A640" s="74" t="s">
        <v>520</v>
      </c>
      <c r="B640" s="79"/>
      <c r="C640" s="78"/>
      <c r="D640" s="76"/>
      <c r="E640" s="77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</row>
    <row r="641" s="49" customFormat="1" ht="15.75" customHeight="1" spans="1:17">
      <c r="A641" s="74" t="s">
        <v>521</v>
      </c>
      <c r="B641" s="79"/>
      <c r="C641" s="78"/>
      <c r="D641" s="76"/>
      <c r="E641" s="77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</row>
    <row r="642" s="49" customFormat="1" ht="15.75" customHeight="1" spans="1:17">
      <c r="A642" s="74" t="s">
        <v>522</v>
      </c>
      <c r="B642" s="79"/>
      <c r="C642" s="78"/>
      <c r="D642" s="76"/>
      <c r="E642" s="77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</row>
    <row r="643" s="49" customFormat="1" ht="15.75" customHeight="1" spans="1:17">
      <c r="A643" s="74" t="s">
        <v>523</v>
      </c>
      <c r="B643" s="79"/>
      <c r="C643" s="78"/>
      <c r="D643" s="76"/>
      <c r="E643" s="77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</row>
    <row r="644" s="49" customFormat="1" ht="15.75" customHeight="1" spans="1:17">
      <c r="A644" s="74" t="s">
        <v>524</v>
      </c>
      <c r="B644" s="79"/>
      <c r="C644" s="78"/>
      <c r="D644" s="76"/>
      <c r="E644" s="77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="49" customFormat="1" ht="15.75" customHeight="1" spans="1:17">
      <c r="A645" s="74" t="s">
        <v>525</v>
      </c>
      <c r="B645" s="79"/>
      <c r="C645" s="78"/>
      <c r="D645" s="76"/>
      <c r="E645" s="77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</row>
    <row r="646" s="49" customFormat="1" ht="15.75" customHeight="1" spans="1:17">
      <c r="A646" s="74" t="s">
        <v>526</v>
      </c>
      <c r="B646" s="79"/>
      <c r="C646" s="78"/>
      <c r="D646" s="76"/>
      <c r="E646" s="77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</row>
    <row r="647" s="49" customFormat="1" ht="15.75" customHeight="1" spans="1:17">
      <c r="A647" s="74" t="s">
        <v>527</v>
      </c>
      <c r="B647" s="79"/>
      <c r="C647" s="78"/>
      <c r="D647" s="76"/>
      <c r="E647" s="77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</row>
    <row r="648" s="49" customFormat="1" ht="15.75" customHeight="1" spans="1:17">
      <c r="A648" s="74" t="s">
        <v>528</v>
      </c>
      <c r="B648" s="79"/>
      <c r="C648" s="78"/>
      <c r="D648" s="76"/>
      <c r="E648" s="77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</row>
    <row r="649" s="49" customFormat="1" ht="15.75" customHeight="1" spans="1:17">
      <c r="A649" s="74" t="s">
        <v>529</v>
      </c>
      <c r="B649" s="79"/>
      <c r="C649" s="78"/>
      <c r="D649" s="76"/>
      <c r="E649" s="77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</row>
    <row r="650" s="49" customFormat="1" ht="15.75" customHeight="1" spans="1:17">
      <c r="A650" s="74" t="s">
        <v>530</v>
      </c>
      <c r="B650" s="75">
        <f>SUM(B651,B652,B653)</f>
        <v>0</v>
      </c>
      <c r="C650" s="75">
        <f>SUM(C651,C652,C653)</f>
        <v>0</v>
      </c>
      <c r="D650" s="76">
        <f>C650-B650</f>
        <v>0</v>
      </c>
      <c r="E650" s="77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="49" customFormat="1" ht="15.75" customHeight="1" spans="1:17">
      <c r="A651" s="74" t="s">
        <v>531</v>
      </c>
      <c r="B651" s="78"/>
      <c r="C651" s="78"/>
      <c r="D651" s="76"/>
      <c r="E651" s="77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</row>
    <row r="652" s="49" customFormat="1" ht="15.75" customHeight="1" spans="1:17">
      <c r="A652" s="74" t="s">
        <v>532</v>
      </c>
      <c r="B652" s="78"/>
      <c r="C652" s="78"/>
      <c r="D652" s="76"/>
      <c r="E652" s="77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</row>
    <row r="653" s="49" customFormat="1" ht="15.75" customHeight="1" spans="1:17">
      <c r="A653" s="74" t="s">
        <v>533</v>
      </c>
      <c r="B653" s="78"/>
      <c r="C653" s="78"/>
      <c r="D653" s="76"/>
      <c r="E653" s="77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</row>
    <row r="654" s="49" customFormat="1" ht="15.75" customHeight="1" spans="1:17">
      <c r="A654" s="74" t="s">
        <v>534</v>
      </c>
      <c r="B654" s="75">
        <f>SUM(B655,B656,B657,B658,B659,B660,B661,B662,B663,B664,B665)</f>
        <v>0</v>
      </c>
      <c r="C654" s="75">
        <f>SUM(C655,C656,C657,C658,C659,C660,C661,C662,C663,C664,C665)</f>
        <v>0</v>
      </c>
      <c r="D654" s="76">
        <f>C654-B654</f>
        <v>0</v>
      </c>
      <c r="E654" s="77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</row>
    <row r="655" s="49" customFormat="1" ht="15.75" customHeight="1" spans="1:17">
      <c r="A655" s="74" t="s">
        <v>535</v>
      </c>
      <c r="B655" s="78"/>
      <c r="C655" s="78"/>
      <c r="D655" s="76"/>
      <c r="E655" s="77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</row>
    <row r="656" s="49" customFormat="1" ht="15.75" customHeight="1" spans="1:17">
      <c r="A656" s="74" t="s">
        <v>536</v>
      </c>
      <c r="B656" s="79"/>
      <c r="C656" s="78"/>
      <c r="D656" s="76"/>
      <c r="E656" s="77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="49" customFormat="1" ht="15.75" customHeight="1" spans="1:17">
      <c r="A657" s="74" t="s">
        <v>537</v>
      </c>
      <c r="B657" s="79"/>
      <c r="C657" s="78"/>
      <c r="D657" s="76"/>
      <c r="E657" s="77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</row>
    <row r="658" s="49" customFormat="1" ht="15.75" customHeight="1" spans="1:17">
      <c r="A658" s="74" t="s">
        <v>538</v>
      </c>
      <c r="B658" s="79"/>
      <c r="C658" s="78"/>
      <c r="D658" s="76"/>
      <c r="E658" s="77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</row>
    <row r="659" s="49" customFormat="1" ht="15.75" customHeight="1" spans="1:17">
      <c r="A659" s="74" t="s">
        <v>539</v>
      </c>
      <c r="B659" s="79"/>
      <c r="C659" s="78"/>
      <c r="D659" s="76"/>
      <c r="E659" s="77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</row>
    <row r="660" s="49" customFormat="1" ht="15.75" customHeight="1" spans="1:17">
      <c r="A660" s="74" t="s">
        <v>540</v>
      </c>
      <c r="B660" s="79"/>
      <c r="C660" s="78"/>
      <c r="D660" s="76"/>
      <c r="E660" s="77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</row>
    <row r="661" s="49" customFormat="1" ht="15.75" customHeight="1" spans="1:17">
      <c r="A661" s="74" t="s">
        <v>541</v>
      </c>
      <c r="B661" s="79"/>
      <c r="C661" s="78"/>
      <c r="D661" s="76"/>
      <c r="E661" s="77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</row>
    <row r="662" s="49" customFormat="1" ht="15.75" customHeight="1" spans="1:17">
      <c r="A662" s="74" t="s">
        <v>542</v>
      </c>
      <c r="B662" s="79"/>
      <c r="C662" s="78"/>
      <c r="D662" s="76"/>
      <c r="E662" s="77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="49" customFormat="1" ht="15.75" customHeight="1" spans="1:17">
      <c r="A663" s="74" t="s">
        <v>543</v>
      </c>
      <c r="B663" s="79"/>
      <c r="C663" s="78"/>
      <c r="D663" s="76"/>
      <c r="E663" s="77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</row>
    <row r="664" s="49" customFormat="1" ht="15.75" customHeight="1" spans="1:17">
      <c r="A664" s="74" t="s">
        <v>544</v>
      </c>
      <c r="B664" s="79"/>
      <c r="C664" s="78"/>
      <c r="D664" s="76"/>
      <c r="E664" s="77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</row>
    <row r="665" s="49" customFormat="1" ht="15.75" customHeight="1" spans="1:17">
      <c r="A665" s="74" t="s">
        <v>545</v>
      </c>
      <c r="B665" s="79"/>
      <c r="C665" s="78"/>
      <c r="D665" s="76"/>
      <c r="E665" s="77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</row>
    <row r="666" s="49" customFormat="1" ht="15.75" customHeight="1" spans="1:17">
      <c r="A666" s="74" t="s">
        <v>546</v>
      </c>
      <c r="B666" s="75">
        <f>SUM(B667,B668)</f>
        <v>0</v>
      </c>
      <c r="C666" s="75">
        <f>SUM(C667,C668)</f>
        <v>0</v>
      </c>
      <c r="D666" s="76">
        <f>C666-B666</f>
        <v>0</v>
      </c>
      <c r="E666" s="77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 s="49" customFormat="1" ht="15.75" customHeight="1" spans="1:17">
      <c r="A667" s="74" t="s">
        <v>547</v>
      </c>
      <c r="B667" s="78"/>
      <c r="C667" s="78"/>
      <c r="D667" s="76"/>
      <c r="E667" s="77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</row>
    <row r="668" s="49" customFormat="1" ht="15.75" customHeight="1" spans="1:17">
      <c r="A668" s="74" t="s">
        <v>548</v>
      </c>
      <c r="B668" s="78"/>
      <c r="C668" s="78"/>
      <c r="D668" s="76"/>
      <c r="E668" s="77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="49" customFormat="1" ht="15.75" customHeight="1" spans="1:17">
      <c r="A669" s="74" t="s">
        <v>549</v>
      </c>
      <c r="B669" s="75">
        <f>SUM(B670,B671,B672)</f>
        <v>0</v>
      </c>
      <c r="C669" s="75">
        <f>SUM(C670,C671,C672)</f>
        <v>0</v>
      </c>
      <c r="D669" s="76">
        <f>C669-B669</f>
        <v>0</v>
      </c>
      <c r="E669" s="77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</row>
    <row r="670" s="49" customFormat="1" ht="15.75" customHeight="1" spans="1:17">
      <c r="A670" s="74" t="s">
        <v>550</v>
      </c>
      <c r="B670" s="78"/>
      <c r="C670" s="78"/>
      <c r="D670" s="76"/>
      <c r="E670" s="77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</row>
    <row r="671" s="49" customFormat="1" ht="15.75" customHeight="1" spans="1:17">
      <c r="A671" s="74" t="s">
        <v>551</v>
      </c>
      <c r="B671" s="79"/>
      <c r="C671" s="78"/>
      <c r="D671" s="76"/>
      <c r="E671" s="77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</row>
    <row r="672" s="49" customFormat="1" ht="15.75" customHeight="1" spans="1:17">
      <c r="A672" s="74" t="s">
        <v>552</v>
      </c>
      <c r="B672" s="79"/>
      <c r="C672" s="78"/>
      <c r="D672" s="76"/>
      <c r="E672" s="77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</row>
    <row r="673" s="49" customFormat="1" ht="15.75" customHeight="1" spans="1:17">
      <c r="A673" s="74" t="s">
        <v>553</v>
      </c>
      <c r="B673" s="75">
        <f>SUM(B674,B675,B676,B677)</f>
        <v>35.22</v>
      </c>
      <c r="C673" s="75">
        <f>SUM(C674,C675,C676,C677)</f>
        <v>19.73</v>
      </c>
      <c r="D673" s="76">
        <f>C673-B673</f>
        <v>-15.49</v>
      </c>
      <c r="E673" s="77">
        <f>D673/B673</f>
        <v>-0.439806927881885</v>
      </c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</row>
    <row r="674" s="49" customFormat="1" ht="15.75" customHeight="1" spans="1:17">
      <c r="A674" s="74" t="s">
        <v>554</v>
      </c>
      <c r="B674" s="78">
        <v>35.22</v>
      </c>
      <c r="C674" s="78">
        <v>19.73</v>
      </c>
      <c r="D674" s="76">
        <f>C674-B674</f>
        <v>-15.49</v>
      </c>
      <c r="E674" s="77">
        <f>D674/B674</f>
        <v>-0.439806927881885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="49" customFormat="1" ht="15.75" customHeight="1" spans="1:17">
      <c r="A675" s="74" t="s">
        <v>555</v>
      </c>
      <c r="B675" s="79"/>
      <c r="C675" s="78"/>
      <c r="D675" s="76"/>
      <c r="E675" s="77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 s="49" customFormat="1" ht="15.75" customHeight="1" spans="1:17">
      <c r="A676" s="74" t="s">
        <v>556</v>
      </c>
      <c r="B676" s="79"/>
      <c r="C676" s="78"/>
      <c r="D676" s="76"/>
      <c r="E676" s="77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 s="49" customFormat="1" ht="15.75" customHeight="1" spans="1:17">
      <c r="A677" s="74" t="s">
        <v>557</v>
      </c>
      <c r="B677" s="79"/>
      <c r="C677" s="78"/>
      <c r="D677" s="76"/>
      <c r="E677" s="77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 s="49" customFormat="1" ht="15.75" customHeight="1" spans="1:17">
      <c r="A678" s="74" t="s">
        <v>558</v>
      </c>
      <c r="B678" s="75">
        <f>SUM(B679,B680,B681)</f>
        <v>0</v>
      </c>
      <c r="C678" s="75">
        <f>SUM(C679,C680,C681)</f>
        <v>0</v>
      </c>
      <c r="D678" s="76">
        <f>C678-B678</f>
        <v>0</v>
      </c>
      <c r="E678" s="77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</row>
    <row r="679" s="49" customFormat="1" ht="15.75" customHeight="1" spans="1:17">
      <c r="A679" s="74" t="s">
        <v>559</v>
      </c>
      <c r="B679" s="78"/>
      <c r="C679" s="78"/>
      <c r="D679" s="76"/>
      <c r="E679" s="77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</row>
    <row r="680" s="49" customFormat="1" ht="15.75" customHeight="1" spans="1:17">
      <c r="A680" s="74" t="s">
        <v>560</v>
      </c>
      <c r="B680" s="78"/>
      <c r="C680" s="78"/>
      <c r="D680" s="76"/>
      <c r="E680" s="77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="49" customFormat="1" ht="15.75" customHeight="1" spans="1:17">
      <c r="A681" s="74" t="s">
        <v>561</v>
      </c>
      <c r="B681" s="78"/>
      <c r="C681" s="78"/>
      <c r="D681" s="76"/>
      <c r="E681" s="77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</row>
    <row r="682" s="49" customFormat="1" ht="15.75" customHeight="1" spans="1:17">
      <c r="A682" s="74" t="s">
        <v>562</v>
      </c>
      <c r="B682" s="75">
        <f>SUM(B683,B684,B685)</f>
        <v>0</v>
      </c>
      <c r="C682" s="75">
        <f>SUM(C683,C684,C685)</f>
        <v>0</v>
      </c>
      <c r="D682" s="76">
        <f>C682-B682</f>
        <v>0</v>
      </c>
      <c r="E682" s="77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</row>
    <row r="683" s="49" customFormat="1" ht="15.75" customHeight="1" spans="1:17">
      <c r="A683" s="74" t="s">
        <v>563</v>
      </c>
      <c r="B683" s="78"/>
      <c r="C683" s="78"/>
      <c r="D683" s="76"/>
      <c r="E683" s="77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</row>
    <row r="684" s="49" customFormat="1" ht="15.75" customHeight="1" spans="1:17">
      <c r="A684" s="74" t="s">
        <v>564</v>
      </c>
      <c r="B684" s="78"/>
      <c r="C684" s="78"/>
      <c r="D684" s="76"/>
      <c r="E684" s="77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</row>
    <row r="685" s="49" customFormat="1" ht="15.75" customHeight="1" spans="1:17">
      <c r="A685" s="74" t="s">
        <v>565</v>
      </c>
      <c r="B685" s="78"/>
      <c r="C685" s="78"/>
      <c r="D685" s="76"/>
      <c r="E685" s="77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</row>
    <row r="686" s="49" customFormat="1" ht="15.75" customHeight="1" spans="1:17">
      <c r="A686" s="74" t="s">
        <v>566</v>
      </c>
      <c r="B686" s="75">
        <f>SUM(B687,B688)</f>
        <v>0</v>
      </c>
      <c r="C686" s="75">
        <f>SUM(C687,C688)</f>
        <v>0</v>
      </c>
      <c r="D686" s="76">
        <f>C686-B686</f>
        <v>0</v>
      </c>
      <c r="E686" s="77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="49" customFormat="1" ht="15.75" customHeight="1" spans="1:17">
      <c r="A687" s="74" t="s">
        <v>567</v>
      </c>
      <c r="B687" s="78"/>
      <c r="C687" s="78"/>
      <c r="D687" s="76"/>
      <c r="E687" s="77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</row>
    <row r="688" s="49" customFormat="1" ht="15.75" customHeight="1" spans="1:17">
      <c r="A688" s="74" t="s">
        <v>568</v>
      </c>
      <c r="B688" s="78"/>
      <c r="C688" s="78"/>
      <c r="D688" s="76"/>
      <c r="E688" s="77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</row>
    <row r="689" s="49" customFormat="1" ht="15.75" customHeight="1" spans="1:17">
      <c r="A689" s="74" t="s">
        <v>569</v>
      </c>
      <c r="B689" s="75">
        <f>SUM(B690,B691,B692,B693,B694,B695,B696,B697)</f>
        <v>0</v>
      </c>
      <c r="C689" s="75">
        <f>SUM(C690,C691,C692,C693,C694,C695,C696,C697)</f>
        <v>0</v>
      </c>
      <c r="D689" s="76">
        <f>C689-B689</f>
        <v>0</v>
      </c>
      <c r="E689" s="77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</row>
    <row r="690" s="49" customFormat="1" ht="15.75" customHeight="1" spans="1:17">
      <c r="A690" s="74" t="s">
        <v>80</v>
      </c>
      <c r="B690" s="78"/>
      <c r="C690" s="78"/>
      <c r="D690" s="76"/>
      <c r="E690" s="77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 s="49" customFormat="1" ht="15.75" customHeight="1" spans="1:17">
      <c r="A691" s="74" t="s">
        <v>81</v>
      </c>
      <c r="B691" s="79"/>
      <c r="C691" s="78"/>
      <c r="D691" s="76"/>
      <c r="E691" s="77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</row>
    <row r="692" s="49" customFormat="1" ht="15.75" customHeight="1" spans="1:17">
      <c r="A692" s="74" t="s">
        <v>82</v>
      </c>
      <c r="B692" s="79"/>
      <c r="C692" s="78"/>
      <c r="D692" s="76"/>
      <c r="E692" s="77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="49" customFormat="1" ht="15.75" customHeight="1" spans="1:17">
      <c r="A693" s="74" t="s">
        <v>121</v>
      </c>
      <c r="B693" s="79"/>
      <c r="C693" s="78"/>
      <c r="D693" s="76"/>
      <c r="E693" s="77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</row>
    <row r="694" s="49" customFormat="1" ht="15.75" customHeight="1" spans="1:17">
      <c r="A694" s="74" t="s">
        <v>570</v>
      </c>
      <c r="B694" s="79"/>
      <c r="C694" s="78"/>
      <c r="D694" s="76"/>
      <c r="E694" s="77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</row>
    <row r="695" s="49" customFormat="1" ht="15.75" customHeight="1" spans="1:17">
      <c r="A695" s="74" t="s">
        <v>571</v>
      </c>
      <c r="B695" s="79"/>
      <c r="C695" s="78"/>
      <c r="D695" s="76"/>
      <c r="E695" s="77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</row>
    <row r="696" s="49" customFormat="1" ht="15.75" customHeight="1" spans="1:17">
      <c r="A696" s="74" t="s">
        <v>89</v>
      </c>
      <c r="B696" s="79"/>
      <c r="C696" s="78"/>
      <c r="D696" s="76"/>
      <c r="E696" s="77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</row>
    <row r="697" s="49" customFormat="1" ht="15.75" customHeight="1" spans="1:17">
      <c r="A697" s="74" t="s">
        <v>572</v>
      </c>
      <c r="B697" s="79"/>
      <c r="C697" s="78"/>
      <c r="D697" s="76"/>
      <c r="E697" s="77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</row>
    <row r="698" s="49" customFormat="1" ht="15.75" customHeight="1" spans="1:17">
      <c r="A698" s="74" t="s">
        <v>573</v>
      </c>
      <c r="B698" s="79"/>
      <c r="C698" s="78"/>
      <c r="D698" s="76"/>
      <c r="E698" s="77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="49" customFormat="1" ht="15.75" customHeight="1" spans="1:17">
      <c r="A699" s="74" t="s">
        <v>574</v>
      </c>
      <c r="B699" s="79"/>
      <c r="C699" s="78"/>
      <c r="D699" s="76"/>
      <c r="E699" s="77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</row>
    <row r="700" s="49" customFormat="1" ht="15.75" customHeight="1" spans="1:17">
      <c r="A700" s="74" t="s">
        <v>58</v>
      </c>
      <c r="B700" s="80">
        <f>SUM(B701,B711,B715,B724,B731,B738,B744,B747,B750,B751,B752,B758,B759,B760,B771)</f>
        <v>1243</v>
      </c>
      <c r="C700" s="80">
        <f>SUM(C701,C711,C715,C724,C731,C738,C744,C747,C750,C751,C752,C758,C759,C760,C771)</f>
        <v>1286.18</v>
      </c>
      <c r="D700" s="76">
        <f>C700-B700</f>
        <v>43.1800000000001</v>
      </c>
      <c r="E700" s="77">
        <f>D700/B700</f>
        <v>0.0347385358004828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</row>
    <row r="701" s="49" customFormat="1" ht="15.75" customHeight="1" spans="1:17">
      <c r="A701" s="74" t="s">
        <v>575</v>
      </c>
      <c r="B701" s="75">
        <f>SUM(B702,B703,B704,B705,B706,B707,B708,B709,B710)</f>
        <v>27</v>
      </c>
      <c r="C701" s="75">
        <f>SUM(C702,C703,C704,C705,C706,C707,C708,C709,C710)</f>
        <v>266.18</v>
      </c>
      <c r="D701" s="76">
        <f>C701-B701</f>
        <v>239.18</v>
      </c>
      <c r="E701" s="77">
        <f>D701/B701</f>
        <v>8.85851851851852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</row>
    <row r="702" s="49" customFormat="1" ht="15.75" customHeight="1" spans="1:17">
      <c r="A702" s="74" t="s">
        <v>80</v>
      </c>
      <c r="B702" s="78">
        <v>2</v>
      </c>
      <c r="C702" s="78">
        <v>2.18</v>
      </c>
      <c r="D702" s="76">
        <f>C702-B702</f>
        <v>0.18</v>
      </c>
      <c r="E702" s="77">
        <f>D702/B702</f>
        <v>0.0900000000000001</v>
      </c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</row>
    <row r="703" s="49" customFormat="1" ht="15.75" customHeight="1" spans="1:17">
      <c r="A703" s="74" t="s">
        <v>81</v>
      </c>
      <c r="B703" s="79">
        <v>25</v>
      </c>
      <c r="C703" s="78">
        <v>264</v>
      </c>
      <c r="D703" s="76">
        <f>C703-B703</f>
        <v>239</v>
      </c>
      <c r="E703" s="77">
        <f>D703/B703</f>
        <v>9.56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</row>
    <row r="704" s="49" customFormat="1" ht="15.75" customHeight="1" spans="1:17">
      <c r="A704" s="74" t="s">
        <v>82</v>
      </c>
      <c r="B704" s="79"/>
      <c r="C704" s="78"/>
      <c r="D704" s="76"/>
      <c r="E704" s="77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="49" customFormat="1" ht="15.75" customHeight="1" spans="1:17">
      <c r="A705" s="74" t="s">
        <v>576</v>
      </c>
      <c r="B705" s="79"/>
      <c r="C705" s="78"/>
      <c r="D705" s="76"/>
      <c r="E705" s="77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</row>
    <row r="706" s="49" customFormat="1" ht="15.75" customHeight="1" spans="1:17">
      <c r="A706" s="74" t="s">
        <v>577</v>
      </c>
      <c r="B706" s="79"/>
      <c r="C706" s="78"/>
      <c r="D706" s="76"/>
      <c r="E706" s="77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</row>
    <row r="707" s="49" customFormat="1" ht="15.75" customHeight="1" spans="1:17">
      <c r="A707" s="74" t="s">
        <v>578</v>
      </c>
      <c r="B707" s="79"/>
      <c r="C707" s="78"/>
      <c r="D707" s="76"/>
      <c r="E707" s="77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</row>
    <row r="708" s="49" customFormat="1" ht="15.75" customHeight="1" spans="1:17">
      <c r="A708" s="74" t="s">
        <v>579</v>
      </c>
      <c r="B708" s="79"/>
      <c r="C708" s="78"/>
      <c r="D708" s="76"/>
      <c r="E708" s="77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</row>
    <row r="709" s="49" customFormat="1" ht="15.75" customHeight="1" spans="1:17">
      <c r="A709" s="74" t="s">
        <v>580</v>
      </c>
      <c r="B709" s="79"/>
      <c r="C709" s="78"/>
      <c r="D709" s="76"/>
      <c r="E709" s="77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</row>
    <row r="710" s="49" customFormat="1" ht="15.75" customHeight="1" spans="1:17">
      <c r="A710" s="74" t="s">
        <v>581</v>
      </c>
      <c r="B710" s="79"/>
      <c r="C710" s="78"/>
      <c r="D710" s="76"/>
      <c r="E710" s="77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="49" customFormat="1" ht="15.75" customHeight="1" spans="1:17">
      <c r="A711" s="74" t="s">
        <v>582</v>
      </c>
      <c r="B711" s="75">
        <f>SUM(B712,B713,B714)</f>
        <v>180</v>
      </c>
      <c r="C711" s="75">
        <f>SUM(C712,C713,C714)</f>
        <v>0</v>
      </c>
      <c r="D711" s="76">
        <f>C711-B711</f>
        <v>-180</v>
      </c>
      <c r="E711" s="77">
        <f>D711/B711</f>
        <v>-1</v>
      </c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</row>
    <row r="712" s="49" customFormat="1" ht="15.75" customHeight="1" spans="1:17">
      <c r="A712" s="74" t="s">
        <v>583</v>
      </c>
      <c r="B712" s="78"/>
      <c r="C712" s="78"/>
      <c r="D712" s="76"/>
      <c r="E712" s="77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</row>
    <row r="713" s="49" customFormat="1" ht="15.75" customHeight="1" spans="1:17">
      <c r="A713" s="74" t="s">
        <v>584</v>
      </c>
      <c r="B713" s="78"/>
      <c r="C713" s="78"/>
      <c r="D713" s="76"/>
      <c r="E713" s="77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</row>
    <row r="714" s="49" customFormat="1" ht="15.75" customHeight="1" spans="1:17">
      <c r="A714" s="74" t="s">
        <v>585</v>
      </c>
      <c r="B714" s="78">
        <v>180</v>
      </c>
      <c r="C714" s="78">
        <v>0</v>
      </c>
      <c r="D714" s="76">
        <f>C714-B714</f>
        <v>-180</v>
      </c>
      <c r="E714" s="77">
        <f>D714/B714</f>
        <v>-1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</row>
    <row r="715" s="49" customFormat="1" ht="15.75" customHeight="1" spans="1:17">
      <c r="A715" s="74" t="s">
        <v>586</v>
      </c>
      <c r="B715" s="75">
        <f>SUM(B716,B717,B718,B719,B720,B721,B722,B723)</f>
        <v>1036</v>
      </c>
      <c r="C715" s="75">
        <f>SUM(C716,C717,C718,C719,C720,C721,C722,C723)</f>
        <v>1020</v>
      </c>
      <c r="D715" s="76">
        <f>C715-B715</f>
        <v>-16</v>
      </c>
      <c r="E715" s="77">
        <f>D715/B715</f>
        <v>-0.0154440154440154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</row>
    <row r="716" s="49" customFormat="1" ht="15.75" customHeight="1" spans="1:17">
      <c r="A716" s="74" t="s">
        <v>587</v>
      </c>
      <c r="B716" s="78"/>
      <c r="C716" s="78">
        <v>100</v>
      </c>
      <c r="D716" s="76">
        <f>C716-B716</f>
        <v>100</v>
      </c>
      <c r="E716" s="77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="49" customFormat="1" ht="15.75" customHeight="1" spans="1:17">
      <c r="A717" s="74" t="s">
        <v>588</v>
      </c>
      <c r="B717" s="79">
        <v>1036</v>
      </c>
      <c r="C717" s="78">
        <v>920</v>
      </c>
      <c r="D717" s="76">
        <f>C717-B717</f>
        <v>-116</v>
      </c>
      <c r="E717" s="77">
        <f>D717/B717</f>
        <v>-0.111969111969112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</row>
    <row r="718" s="49" customFormat="1" ht="15.75" customHeight="1" spans="1:17">
      <c r="A718" s="74" t="s">
        <v>589</v>
      </c>
      <c r="B718" s="79"/>
      <c r="C718" s="78"/>
      <c r="D718" s="76"/>
      <c r="E718" s="77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</row>
    <row r="719" s="49" customFormat="1" ht="15.75" customHeight="1" spans="1:17">
      <c r="A719" s="74" t="s">
        <v>590</v>
      </c>
      <c r="B719" s="79"/>
      <c r="C719" s="78"/>
      <c r="D719" s="76"/>
      <c r="E719" s="77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</row>
    <row r="720" s="49" customFormat="1" ht="15.75" customHeight="1" spans="1:17">
      <c r="A720" s="74" t="s">
        <v>591</v>
      </c>
      <c r="B720" s="79"/>
      <c r="C720" s="78"/>
      <c r="D720" s="76"/>
      <c r="E720" s="77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</row>
    <row r="721" s="49" customFormat="1" ht="15.75" customHeight="1" spans="1:17">
      <c r="A721" s="74" t="s">
        <v>592</v>
      </c>
      <c r="B721" s="79"/>
      <c r="C721" s="78"/>
      <c r="D721" s="76"/>
      <c r="E721" s="77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</row>
    <row r="722" s="49" customFormat="1" ht="15.75" customHeight="1" spans="1:17">
      <c r="A722" s="74" t="s">
        <v>593</v>
      </c>
      <c r="B722" s="79"/>
      <c r="C722" s="78"/>
      <c r="D722" s="76"/>
      <c r="E722" s="77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="49" customFormat="1" ht="15.75" customHeight="1" spans="1:17">
      <c r="A723" s="74" t="s">
        <v>594</v>
      </c>
      <c r="B723" s="79">
        <v>0</v>
      </c>
      <c r="C723" s="78">
        <v>0</v>
      </c>
      <c r="D723" s="76">
        <f>C723-B723</f>
        <v>0</v>
      </c>
      <c r="E723" s="77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</row>
    <row r="724" s="49" customFormat="1" ht="15.75" customHeight="1" spans="1:17">
      <c r="A724" s="74" t="s">
        <v>595</v>
      </c>
      <c r="B724" s="75">
        <f>SUM(B725,B726,B727,B728,B729,B730)</f>
        <v>0</v>
      </c>
      <c r="C724" s="75">
        <f>SUM(C725,C726,C727,C728,C729,C730)</f>
        <v>0</v>
      </c>
      <c r="D724" s="76">
        <f>C724-B724</f>
        <v>0</v>
      </c>
      <c r="E724" s="77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</row>
    <row r="725" s="49" customFormat="1" ht="15.75" customHeight="1" spans="1:17">
      <c r="A725" s="74" t="s">
        <v>596</v>
      </c>
      <c r="B725" s="78"/>
      <c r="C725" s="78"/>
      <c r="D725" s="76"/>
      <c r="E725" s="77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</row>
    <row r="726" s="49" customFormat="1" ht="15.75" customHeight="1" spans="1:17">
      <c r="A726" s="74" t="s">
        <v>597</v>
      </c>
      <c r="B726" s="79"/>
      <c r="C726" s="78"/>
      <c r="D726" s="76"/>
      <c r="E726" s="77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</row>
    <row r="727" s="49" customFormat="1" ht="15.75" customHeight="1" spans="1:17">
      <c r="A727" s="74" t="s">
        <v>598</v>
      </c>
      <c r="B727" s="79"/>
      <c r="C727" s="78"/>
      <c r="D727" s="76"/>
      <c r="E727" s="77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</row>
    <row r="728" s="49" customFormat="1" ht="15.75" customHeight="1" spans="1:17">
      <c r="A728" s="74" t="s">
        <v>599</v>
      </c>
      <c r="B728" s="79"/>
      <c r="C728" s="78"/>
      <c r="D728" s="76"/>
      <c r="E728" s="77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="49" customFormat="1" ht="15.75" customHeight="1" spans="1:17">
      <c r="A729" s="74" t="s">
        <v>600</v>
      </c>
      <c r="B729" s="79"/>
      <c r="C729" s="78"/>
      <c r="D729" s="76"/>
      <c r="E729" s="77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</row>
    <row r="730" s="49" customFormat="1" ht="15.75" customHeight="1" spans="1:17">
      <c r="A730" s="74" t="s">
        <v>601</v>
      </c>
      <c r="B730" s="79"/>
      <c r="C730" s="78"/>
      <c r="D730" s="76"/>
      <c r="E730" s="77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</row>
    <row r="731" s="49" customFormat="1" ht="15.75" customHeight="1" spans="1:17">
      <c r="A731" s="74" t="s">
        <v>602</v>
      </c>
      <c r="B731" s="75">
        <f>SUM(B732,B733,B734,B735,B736,B737)</f>
        <v>0</v>
      </c>
      <c r="C731" s="75">
        <f>SUM(C732,C733,C734,C735,C736,C737)</f>
        <v>0</v>
      </c>
      <c r="D731" s="76">
        <f>C731-B731</f>
        <v>0</v>
      </c>
      <c r="E731" s="77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</row>
    <row r="732" s="49" customFormat="1" ht="15.75" customHeight="1" spans="1:17">
      <c r="A732" s="74" t="s">
        <v>603</v>
      </c>
      <c r="B732" s="78"/>
      <c r="C732" s="78"/>
      <c r="D732" s="76"/>
      <c r="E732" s="77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</row>
    <row r="733" s="49" customFormat="1" ht="15.75" customHeight="1" spans="1:17">
      <c r="A733" s="74" t="s">
        <v>604</v>
      </c>
      <c r="B733" s="79"/>
      <c r="C733" s="78"/>
      <c r="D733" s="76"/>
      <c r="E733" s="77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</row>
    <row r="734" s="49" customFormat="1" ht="15.75" customHeight="1" spans="1:17">
      <c r="A734" s="74" t="s">
        <v>605</v>
      </c>
      <c r="B734" s="79"/>
      <c r="C734" s="78"/>
      <c r="D734" s="76"/>
      <c r="E734" s="77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="49" customFormat="1" ht="15.75" customHeight="1" spans="1:17">
      <c r="A735" s="74" t="s">
        <v>606</v>
      </c>
      <c r="B735" s="79"/>
      <c r="C735" s="78"/>
      <c r="D735" s="76"/>
      <c r="E735" s="77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</row>
    <row r="736" s="49" customFormat="1" ht="15.75" customHeight="1" spans="1:17">
      <c r="A736" s="74" t="s">
        <v>607</v>
      </c>
      <c r="B736" s="79"/>
      <c r="C736" s="78"/>
      <c r="D736" s="76"/>
      <c r="E736" s="77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</row>
    <row r="737" s="49" customFormat="1" ht="15.75" customHeight="1" spans="1:17">
      <c r="A737" s="74" t="s">
        <v>608</v>
      </c>
      <c r="B737" s="79"/>
      <c r="C737" s="78"/>
      <c r="D737" s="76"/>
      <c r="E737" s="77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</row>
    <row r="738" s="49" customFormat="1" ht="15.75" customHeight="1" spans="1:17">
      <c r="A738" s="74" t="s">
        <v>609</v>
      </c>
      <c r="B738" s="75">
        <f>SUM(B739,B740,B741,B742,B743)</f>
        <v>0</v>
      </c>
      <c r="C738" s="75">
        <f>SUM(C739,C740,C741,C742,C743)</f>
        <v>0</v>
      </c>
      <c r="D738" s="76">
        <f>C738-B738</f>
        <v>0</v>
      </c>
      <c r="E738" s="77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</row>
    <row r="739" s="49" customFormat="1" ht="15.75" customHeight="1" spans="1:17">
      <c r="A739" s="74" t="s">
        <v>610</v>
      </c>
      <c r="B739" s="78"/>
      <c r="C739" s="78"/>
      <c r="D739" s="76"/>
      <c r="E739" s="77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</row>
    <row r="740" s="49" customFormat="1" ht="15.75" customHeight="1" spans="1:17">
      <c r="A740" s="74" t="s">
        <v>611</v>
      </c>
      <c r="B740" s="79"/>
      <c r="C740" s="78"/>
      <c r="D740" s="76"/>
      <c r="E740" s="77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="49" customFormat="1" ht="15.75" customHeight="1" spans="1:17">
      <c r="A741" s="74" t="s">
        <v>612</v>
      </c>
      <c r="B741" s="79"/>
      <c r="C741" s="78"/>
      <c r="D741" s="76"/>
      <c r="E741" s="77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</row>
    <row r="742" s="49" customFormat="1" ht="15.75" customHeight="1" spans="1:17">
      <c r="A742" s="74" t="s">
        <v>613</v>
      </c>
      <c r="B742" s="79"/>
      <c r="C742" s="78"/>
      <c r="D742" s="76"/>
      <c r="E742" s="77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</row>
    <row r="743" s="49" customFormat="1" ht="15.75" customHeight="1" spans="1:17">
      <c r="A743" s="74" t="s">
        <v>614</v>
      </c>
      <c r="B743" s="79"/>
      <c r="C743" s="78"/>
      <c r="D743" s="76"/>
      <c r="E743" s="77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</row>
    <row r="744" s="49" customFormat="1" ht="15.75" customHeight="1" spans="1:17">
      <c r="A744" s="74" t="s">
        <v>615</v>
      </c>
      <c r="B744" s="75">
        <f>SUM(B745,B746)</f>
        <v>0</v>
      </c>
      <c r="C744" s="75">
        <f>SUM(C745,C746)</f>
        <v>0</v>
      </c>
      <c r="D744" s="76">
        <f>C744-B744</f>
        <v>0</v>
      </c>
      <c r="E744" s="77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 s="49" customFormat="1" ht="15.75" customHeight="1" spans="1:17">
      <c r="A745" s="74" t="s">
        <v>616</v>
      </c>
      <c r="B745" s="78"/>
      <c r="C745" s="78"/>
      <c r="D745" s="76"/>
      <c r="E745" s="77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</row>
    <row r="746" s="49" customFormat="1" ht="15.75" customHeight="1" spans="1:17">
      <c r="A746" s="74" t="s">
        <v>617</v>
      </c>
      <c r="B746" s="78"/>
      <c r="C746" s="78"/>
      <c r="D746" s="76"/>
      <c r="E746" s="77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="49" customFormat="1" ht="15.75" customHeight="1" spans="1:17">
      <c r="A747" s="74" t="s">
        <v>618</v>
      </c>
      <c r="B747" s="75">
        <f>SUM(B748,B749)</f>
        <v>0</v>
      </c>
      <c r="C747" s="75">
        <f>SUM(C748,C749)</f>
        <v>0</v>
      </c>
      <c r="D747" s="76">
        <f>C747-B747</f>
        <v>0</v>
      </c>
      <c r="E747" s="77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</row>
    <row r="748" s="49" customFormat="1" ht="15.75" customHeight="1" spans="1:17">
      <c r="A748" s="74" t="s">
        <v>619</v>
      </c>
      <c r="B748" s="78"/>
      <c r="C748" s="78"/>
      <c r="D748" s="76"/>
      <c r="E748" s="77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</row>
    <row r="749" s="49" customFormat="1" ht="15.75" customHeight="1" spans="1:17">
      <c r="A749" s="74" t="s">
        <v>620</v>
      </c>
      <c r="B749" s="79"/>
      <c r="C749" s="78"/>
      <c r="D749" s="76"/>
      <c r="E749" s="77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</row>
    <row r="750" s="49" customFormat="1" ht="15.75" customHeight="1" spans="1:17">
      <c r="A750" s="74" t="s">
        <v>621</v>
      </c>
      <c r="B750" s="79"/>
      <c r="C750" s="78"/>
      <c r="D750" s="76"/>
      <c r="E750" s="77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</row>
    <row r="751" s="49" customFormat="1" ht="15.75" customHeight="1" spans="1:17">
      <c r="A751" s="74" t="s">
        <v>622</v>
      </c>
      <c r="B751" s="79"/>
      <c r="C751" s="78"/>
      <c r="D751" s="76"/>
      <c r="E751" s="77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</row>
    <row r="752" s="49" customFormat="1" ht="15.75" customHeight="1" spans="1:17">
      <c r="A752" s="74" t="s">
        <v>623</v>
      </c>
      <c r="B752" s="75">
        <f>SUM(B753,B754,B755,B756,B757)</f>
        <v>0</v>
      </c>
      <c r="C752" s="75">
        <f>SUM(C753,C754,C755,C756,C757)</f>
        <v>0</v>
      </c>
      <c r="D752" s="76">
        <f>C752-B752</f>
        <v>0</v>
      </c>
      <c r="E752" s="77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="49" customFormat="1" ht="15.75" customHeight="1" spans="1:17">
      <c r="A753" s="74" t="s">
        <v>624</v>
      </c>
      <c r="B753" s="78"/>
      <c r="C753" s="78"/>
      <c r="D753" s="76"/>
      <c r="E753" s="77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</row>
    <row r="754" s="49" customFormat="1" ht="15.75" customHeight="1" spans="1:17">
      <c r="A754" s="74" t="s">
        <v>625</v>
      </c>
      <c r="B754" s="79"/>
      <c r="C754" s="78"/>
      <c r="D754" s="76"/>
      <c r="E754" s="77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</row>
    <row r="755" s="49" customFormat="1" ht="15.75" customHeight="1" spans="1:17">
      <c r="A755" s="74" t="s">
        <v>626</v>
      </c>
      <c r="B755" s="79"/>
      <c r="C755" s="78"/>
      <c r="D755" s="76"/>
      <c r="E755" s="77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</row>
    <row r="756" s="49" customFormat="1" ht="15.75" customHeight="1" spans="1:17">
      <c r="A756" s="74" t="s">
        <v>627</v>
      </c>
      <c r="B756" s="79"/>
      <c r="C756" s="78"/>
      <c r="D756" s="76"/>
      <c r="E756" s="77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</row>
    <row r="757" s="49" customFormat="1" ht="15.75" customHeight="1" spans="1:17">
      <c r="A757" s="74" t="s">
        <v>628</v>
      </c>
      <c r="B757" s="79"/>
      <c r="C757" s="78"/>
      <c r="D757" s="76"/>
      <c r="E757" s="77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</row>
    <row r="758" s="49" customFormat="1" ht="15.75" customHeight="1" spans="1:17">
      <c r="A758" s="74" t="s">
        <v>629</v>
      </c>
      <c r="B758" s="79"/>
      <c r="C758" s="78"/>
      <c r="D758" s="76"/>
      <c r="E758" s="77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="49" customFormat="1" ht="15.75" customHeight="1" spans="1:17">
      <c r="A759" s="74" t="s">
        <v>630</v>
      </c>
      <c r="B759" s="79"/>
      <c r="C759" s="78"/>
      <c r="D759" s="76"/>
      <c r="E759" s="77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</row>
    <row r="760" s="49" customFormat="1" ht="15.75" customHeight="1" spans="1:17">
      <c r="A760" s="74" t="s">
        <v>631</v>
      </c>
      <c r="B760" s="75">
        <f>SUM(B761,B762,B763,B764,B765,B766,B767,B768,B769,B770)</f>
        <v>0</v>
      </c>
      <c r="C760" s="75">
        <f>SUM(C761,C762,C763,C764,C765,C766,C767,C768,C769,C770)</f>
        <v>0</v>
      </c>
      <c r="D760" s="76">
        <f>C760-B760</f>
        <v>0</v>
      </c>
      <c r="E760" s="77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</row>
    <row r="761" s="49" customFormat="1" ht="15.75" customHeight="1" spans="1:17">
      <c r="A761" s="74" t="s">
        <v>80</v>
      </c>
      <c r="B761" s="78"/>
      <c r="C761" s="78"/>
      <c r="D761" s="76"/>
      <c r="E761" s="77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</row>
    <row r="762" s="49" customFormat="1" ht="15.75" customHeight="1" spans="1:17">
      <c r="A762" s="74" t="s">
        <v>81</v>
      </c>
      <c r="B762" s="79"/>
      <c r="C762" s="78"/>
      <c r="D762" s="76"/>
      <c r="E762" s="77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</row>
    <row r="763" s="49" customFormat="1" ht="15.75" customHeight="1" spans="1:17">
      <c r="A763" s="74" t="s">
        <v>82</v>
      </c>
      <c r="B763" s="79"/>
      <c r="C763" s="78"/>
      <c r="D763" s="76"/>
      <c r="E763" s="77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</row>
    <row r="764" s="49" customFormat="1" ht="15.75" customHeight="1" spans="1:17">
      <c r="A764" s="74" t="s">
        <v>632</v>
      </c>
      <c r="B764" s="79"/>
      <c r="C764" s="78"/>
      <c r="D764" s="76"/>
      <c r="E764" s="77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="49" customFormat="1" ht="15.75" customHeight="1" spans="1:17">
      <c r="A765" s="74" t="s">
        <v>633</v>
      </c>
      <c r="B765" s="79"/>
      <c r="C765" s="78"/>
      <c r="D765" s="76"/>
      <c r="E765" s="77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</row>
    <row r="766" s="49" customFormat="1" ht="15.75" customHeight="1" spans="1:17">
      <c r="A766" s="74" t="s">
        <v>634</v>
      </c>
      <c r="B766" s="79"/>
      <c r="C766" s="78"/>
      <c r="D766" s="76"/>
      <c r="E766" s="77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</row>
    <row r="767" s="49" customFormat="1" ht="15.75" customHeight="1" spans="1:17">
      <c r="A767" s="74" t="s">
        <v>121</v>
      </c>
      <c r="B767" s="79"/>
      <c r="C767" s="78"/>
      <c r="D767" s="76"/>
      <c r="E767" s="77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</row>
    <row r="768" s="49" customFormat="1" ht="15.75" customHeight="1" spans="1:17">
      <c r="A768" s="74" t="s">
        <v>635</v>
      </c>
      <c r="B768" s="79"/>
      <c r="C768" s="78"/>
      <c r="D768" s="76"/>
      <c r="E768" s="77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</row>
    <row r="769" s="49" customFormat="1" ht="15.75" customHeight="1" spans="1:17">
      <c r="A769" s="74" t="s">
        <v>89</v>
      </c>
      <c r="B769" s="79"/>
      <c r="C769" s="78"/>
      <c r="D769" s="76"/>
      <c r="E769" s="77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</row>
    <row r="770" s="49" customFormat="1" ht="15.75" customHeight="1" spans="1:17">
      <c r="A770" s="74" t="s">
        <v>636</v>
      </c>
      <c r="B770" s="79"/>
      <c r="C770" s="78"/>
      <c r="D770" s="76"/>
      <c r="E770" s="77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="49" customFormat="1" ht="15.75" customHeight="1" spans="1:17">
      <c r="A771" s="74" t="s">
        <v>637</v>
      </c>
      <c r="B771" s="79"/>
      <c r="C771" s="78"/>
      <c r="D771" s="76"/>
      <c r="E771" s="77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</row>
    <row r="772" s="49" customFormat="1" ht="15.75" customHeight="1" spans="1:17">
      <c r="A772" s="74" t="s">
        <v>59</v>
      </c>
      <c r="B772" s="75">
        <f>SUM(B773,B784,B785,B788,B789,B790)</f>
        <v>171.62</v>
      </c>
      <c r="C772" s="75">
        <f>SUM(C773,C784,C785,C788,C789,C790)</f>
        <v>607.61</v>
      </c>
      <c r="D772" s="76">
        <f>C772-B772</f>
        <v>435.99</v>
      </c>
      <c r="E772" s="77">
        <f>D772/B772</f>
        <v>2.5404381773686</v>
      </c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</row>
    <row r="773" s="49" customFormat="1" ht="15.75" customHeight="1" spans="1:17">
      <c r="A773" s="74" t="s">
        <v>638</v>
      </c>
      <c r="B773" s="75">
        <f>SUM(B774,B775,B776,B777,B778,B779,B780,B781,B782,B783)</f>
        <v>171.62</v>
      </c>
      <c r="C773" s="75">
        <f>SUM(C774,C775,C776,C777,C778,C779,C780,C781,C782,C783)</f>
        <v>16.56</v>
      </c>
      <c r="D773" s="76">
        <f>C773-B773</f>
        <v>-155.06</v>
      </c>
      <c r="E773" s="77">
        <f>D773/B773</f>
        <v>-0.903507749679525</v>
      </c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</row>
    <row r="774" s="49" customFormat="1" ht="15.75" customHeight="1" spans="1:17">
      <c r="A774" s="74" t="s">
        <v>80</v>
      </c>
      <c r="B774" s="78">
        <v>1.2</v>
      </c>
      <c r="C774" s="78">
        <v>1.86</v>
      </c>
      <c r="D774" s="76">
        <f>C774-B774</f>
        <v>0.66</v>
      </c>
      <c r="E774" s="77">
        <f>D774/B774</f>
        <v>0.55</v>
      </c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</row>
    <row r="775" s="49" customFormat="1" ht="15.75" customHeight="1" spans="1:17">
      <c r="A775" s="74" t="s">
        <v>81</v>
      </c>
      <c r="B775" s="79">
        <v>170.42</v>
      </c>
      <c r="C775" s="78">
        <v>14.7</v>
      </c>
      <c r="D775" s="76">
        <f>C775-B775</f>
        <v>-155.72</v>
      </c>
      <c r="E775" s="77">
        <f>D775/B775</f>
        <v>-0.913742518483746</v>
      </c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</row>
    <row r="776" s="49" customFormat="1" ht="15.75" customHeight="1" spans="1:17">
      <c r="A776" s="74" t="s">
        <v>82</v>
      </c>
      <c r="B776" s="79"/>
      <c r="C776" s="78"/>
      <c r="D776" s="76"/>
      <c r="E776" s="77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="49" customFormat="1" ht="15.75" customHeight="1" spans="1:17">
      <c r="A777" s="74" t="s">
        <v>639</v>
      </c>
      <c r="B777" s="79"/>
      <c r="C777" s="78"/>
      <c r="D777" s="76"/>
      <c r="E777" s="77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</row>
    <row r="778" s="49" customFormat="1" ht="15.75" customHeight="1" spans="1:17">
      <c r="A778" s="74" t="s">
        <v>640</v>
      </c>
      <c r="B778" s="79"/>
      <c r="C778" s="78"/>
      <c r="D778" s="76"/>
      <c r="E778" s="77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</row>
    <row r="779" s="49" customFormat="1" ht="15.75" customHeight="1" spans="1:17">
      <c r="A779" s="74" t="s">
        <v>641</v>
      </c>
      <c r="B779" s="79"/>
      <c r="C779" s="78"/>
      <c r="D779" s="76"/>
      <c r="E779" s="77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</row>
    <row r="780" s="49" customFormat="1" ht="15.75" customHeight="1" spans="1:17">
      <c r="A780" s="74" t="s">
        <v>642</v>
      </c>
      <c r="B780" s="79"/>
      <c r="C780" s="78"/>
      <c r="D780" s="76"/>
      <c r="E780" s="77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</row>
    <row r="781" s="49" customFormat="1" ht="15.75" customHeight="1" spans="1:17">
      <c r="A781" s="74" t="s">
        <v>643</v>
      </c>
      <c r="B781" s="79"/>
      <c r="C781" s="78"/>
      <c r="D781" s="76"/>
      <c r="E781" s="77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</row>
    <row r="782" s="49" customFormat="1" ht="15.75" customHeight="1" spans="1:17">
      <c r="A782" s="74" t="s">
        <v>644</v>
      </c>
      <c r="B782" s="79"/>
      <c r="C782" s="78"/>
      <c r="D782" s="76"/>
      <c r="E782" s="77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="49" customFormat="1" ht="15.75" customHeight="1" spans="1:17">
      <c r="A783" s="74" t="s">
        <v>645</v>
      </c>
      <c r="B783" s="79"/>
      <c r="C783" s="78"/>
      <c r="D783" s="76"/>
      <c r="E783" s="77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</row>
    <row r="784" s="49" customFormat="1" ht="15.75" customHeight="1" spans="1:17">
      <c r="A784" s="74" t="s">
        <v>646</v>
      </c>
      <c r="B784" s="79"/>
      <c r="C784" s="78"/>
      <c r="D784" s="76"/>
      <c r="E784" s="77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</row>
    <row r="785" s="49" customFormat="1" ht="15.75" customHeight="1" spans="1:17">
      <c r="A785" s="74" t="s">
        <v>647</v>
      </c>
      <c r="B785" s="75">
        <f>SUM(B786,B787)</f>
        <v>0</v>
      </c>
      <c r="C785" s="75">
        <f>SUM(C786,C787)</f>
        <v>591.05</v>
      </c>
      <c r="D785" s="76">
        <f>C785-B785</f>
        <v>591.05</v>
      </c>
      <c r="E785" s="77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</row>
    <row r="786" s="49" customFormat="1" ht="15.75" customHeight="1" spans="1:17">
      <c r="A786" s="74" t="s">
        <v>648</v>
      </c>
      <c r="B786" s="78"/>
      <c r="C786" s="78"/>
      <c r="D786" s="76"/>
      <c r="E786" s="77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</row>
    <row r="787" s="49" customFormat="1" ht="15.75" customHeight="1" spans="1:17">
      <c r="A787" s="74" t="s">
        <v>649</v>
      </c>
      <c r="B787" s="79">
        <v>0</v>
      </c>
      <c r="C787" s="78">
        <v>591.05</v>
      </c>
      <c r="D787" s="76">
        <f>C787-B787</f>
        <v>591.05</v>
      </c>
      <c r="E787" s="77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</row>
    <row r="788" s="49" customFormat="1" ht="15.75" customHeight="1" spans="1:17">
      <c r="A788" s="74" t="s">
        <v>650</v>
      </c>
      <c r="B788" s="79"/>
      <c r="C788" s="78"/>
      <c r="D788" s="76"/>
      <c r="E788" s="77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="49" customFormat="1" ht="15.75" customHeight="1" spans="1:17">
      <c r="A789" s="74" t="s">
        <v>651</v>
      </c>
      <c r="B789" s="79"/>
      <c r="C789" s="78"/>
      <c r="D789" s="76"/>
      <c r="E789" s="77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</row>
    <row r="790" s="49" customFormat="1" ht="15.75" customHeight="1" spans="1:17">
      <c r="A790" s="74" t="s">
        <v>652</v>
      </c>
      <c r="B790" s="79"/>
      <c r="C790" s="78"/>
      <c r="D790" s="76"/>
      <c r="E790" s="77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</row>
    <row r="791" s="49" customFormat="1" ht="15.75" customHeight="1" spans="1:17">
      <c r="A791" s="74" t="s">
        <v>60</v>
      </c>
      <c r="B791" s="75">
        <f>SUM(B792,B818,B840,B868,B879,B886,B892,B895)</f>
        <v>0</v>
      </c>
      <c r="C791" s="75">
        <f>SUM(C792,C818,C840,C868,C879,C886,C892,C895)</f>
        <v>0</v>
      </c>
      <c r="D791" s="76">
        <f>C791-B791</f>
        <v>0</v>
      </c>
      <c r="E791" s="77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 s="49" customFormat="1" ht="15.75" customHeight="1" spans="1:17">
      <c r="A792" s="74" t="s">
        <v>653</v>
      </c>
      <c r="B792" s="75">
        <f>SUM(B793,B794,B795,B796,B797,B798,B799,B800,B801,B802,B803,B804,B805,B806,B807,B808,B809,B810,B811,B812,B813,B814,B815,B816,B817)</f>
        <v>0</v>
      </c>
      <c r="C792" s="75">
        <f>SUM(C793,C794,C795,C796,C797,C798,C799,C800,C801,C802,C803,C804,C805,C806,C807,C808,C809,C810,C811,C812,C813,C814,C815,C816,C817)</f>
        <v>0</v>
      </c>
      <c r="D792" s="76">
        <f>C792-B792</f>
        <v>0</v>
      </c>
      <c r="E792" s="77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</row>
    <row r="793" s="49" customFormat="1" ht="15.75" customHeight="1" spans="1:17">
      <c r="A793" s="74" t="s">
        <v>80</v>
      </c>
      <c r="B793" s="78"/>
      <c r="C793" s="78"/>
      <c r="D793" s="76"/>
      <c r="E793" s="77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</row>
    <row r="794" s="49" customFormat="1" ht="15.75" customHeight="1" spans="1:17">
      <c r="A794" s="74" t="s">
        <v>81</v>
      </c>
      <c r="B794" s="79"/>
      <c r="C794" s="78"/>
      <c r="D794" s="76"/>
      <c r="E794" s="77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="49" customFormat="1" ht="15.75" customHeight="1" spans="1:17">
      <c r="A795" s="74" t="s">
        <v>82</v>
      </c>
      <c r="B795" s="79"/>
      <c r="C795" s="78"/>
      <c r="D795" s="76"/>
      <c r="E795" s="77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</row>
    <row r="796" s="49" customFormat="1" ht="15.75" customHeight="1" spans="1:17">
      <c r="A796" s="74" t="s">
        <v>89</v>
      </c>
      <c r="B796" s="79"/>
      <c r="C796" s="78"/>
      <c r="D796" s="76"/>
      <c r="E796" s="77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</row>
    <row r="797" s="49" customFormat="1" ht="15.75" customHeight="1" spans="1:17">
      <c r="A797" s="74" t="s">
        <v>654</v>
      </c>
      <c r="B797" s="79"/>
      <c r="C797" s="78"/>
      <c r="D797" s="76"/>
      <c r="E797" s="77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</row>
    <row r="798" s="49" customFormat="1" ht="15.75" customHeight="1" spans="1:17">
      <c r="A798" s="74" t="s">
        <v>655</v>
      </c>
      <c r="B798" s="79"/>
      <c r="C798" s="78"/>
      <c r="D798" s="76"/>
      <c r="E798" s="77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</row>
    <row r="799" s="49" customFormat="1" ht="15.75" customHeight="1" spans="1:17">
      <c r="A799" s="74" t="s">
        <v>656</v>
      </c>
      <c r="B799" s="79"/>
      <c r="C799" s="78"/>
      <c r="D799" s="76"/>
      <c r="E799" s="77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</row>
    <row r="800" s="49" customFormat="1" ht="15.75" customHeight="1" spans="1:17">
      <c r="A800" s="74" t="s">
        <v>657</v>
      </c>
      <c r="B800" s="79"/>
      <c r="C800" s="78"/>
      <c r="D800" s="76"/>
      <c r="E800" s="77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="49" customFormat="1" ht="15.75" customHeight="1" spans="1:17">
      <c r="A801" s="74" t="s">
        <v>658</v>
      </c>
      <c r="B801" s="79"/>
      <c r="C801" s="78"/>
      <c r="D801" s="76"/>
      <c r="E801" s="77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</row>
    <row r="802" s="49" customFormat="1" ht="15.75" customHeight="1" spans="1:17">
      <c r="A802" s="74" t="s">
        <v>659</v>
      </c>
      <c r="B802" s="79"/>
      <c r="C802" s="78"/>
      <c r="D802" s="76"/>
      <c r="E802" s="77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</row>
    <row r="803" s="49" customFormat="1" ht="15.75" customHeight="1" spans="1:17">
      <c r="A803" s="74" t="s">
        <v>660</v>
      </c>
      <c r="B803" s="79"/>
      <c r="C803" s="78"/>
      <c r="D803" s="76"/>
      <c r="E803" s="77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</row>
    <row r="804" s="49" customFormat="1" ht="15.75" customHeight="1" spans="1:17">
      <c r="A804" s="74" t="s">
        <v>661</v>
      </c>
      <c r="B804" s="79"/>
      <c r="C804" s="78"/>
      <c r="D804" s="76"/>
      <c r="E804" s="77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</row>
    <row r="805" s="49" customFormat="1" ht="15.75" customHeight="1" spans="1:17">
      <c r="A805" s="74" t="s">
        <v>662</v>
      </c>
      <c r="B805" s="79"/>
      <c r="C805" s="78"/>
      <c r="D805" s="76"/>
      <c r="E805" s="77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</row>
    <row r="806" s="49" customFormat="1" ht="15.75" customHeight="1" spans="1:17">
      <c r="A806" s="74" t="s">
        <v>663</v>
      </c>
      <c r="B806" s="79"/>
      <c r="C806" s="78"/>
      <c r="D806" s="76"/>
      <c r="E806" s="77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="49" customFormat="1" ht="15.75" customHeight="1" spans="1:17">
      <c r="A807" s="74" t="s">
        <v>664</v>
      </c>
      <c r="B807" s="79"/>
      <c r="C807" s="78"/>
      <c r="D807" s="76"/>
      <c r="E807" s="77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</row>
    <row r="808" s="49" customFormat="1" ht="15.75" customHeight="1" spans="1:17">
      <c r="A808" s="74" t="s">
        <v>665</v>
      </c>
      <c r="B808" s="79"/>
      <c r="C808" s="78"/>
      <c r="D808" s="76"/>
      <c r="E808" s="77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</row>
    <row r="809" s="49" customFormat="1" ht="15.75" customHeight="1" spans="1:17">
      <c r="A809" s="74" t="s">
        <v>666</v>
      </c>
      <c r="B809" s="79"/>
      <c r="C809" s="78"/>
      <c r="D809" s="76"/>
      <c r="E809" s="77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</row>
    <row r="810" s="49" customFormat="1" ht="15.75" customHeight="1" spans="1:17">
      <c r="A810" s="74" t="s">
        <v>667</v>
      </c>
      <c r="B810" s="79"/>
      <c r="C810" s="78"/>
      <c r="D810" s="76"/>
      <c r="E810" s="77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</row>
    <row r="811" s="49" customFormat="1" ht="15.75" customHeight="1" spans="1:17">
      <c r="A811" s="74" t="s">
        <v>668</v>
      </c>
      <c r="B811" s="79"/>
      <c r="C811" s="78"/>
      <c r="D811" s="76"/>
      <c r="E811" s="77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</row>
    <row r="812" s="49" customFormat="1" ht="15.75" customHeight="1" spans="1:17">
      <c r="A812" s="74" t="s">
        <v>669</v>
      </c>
      <c r="B812" s="79"/>
      <c r="C812" s="78"/>
      <c r="D812" s="76"/>
      <c r="E812" s="77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="49" customFormat="1" ht="15.75" customHeight="1" spans="1:17">
      <c r="A813" s="74" t="s">
        <v>670</v>
      </c>
      <c r="B813" s="79"/>
      <c r="C813" s="78"/>
      <c r="D813" s="76"/>
      <c r="E813" s="77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</row>
    <row r="814" s="49" customFormat="1" ht="15.75" customHeight="1" spans="1:17">
      <c r="A814" s="74" t="s">
        <v>671</v>
      </c>
      <c r="B814" s="79"/>
      <c r="C814" s="78"/>
      <c r="D814" s="76"/>
      <c r="E814" s="77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 s="49" customFormat="1" ht="15.75" customHeight="1" spans="1:17">
      <c r="A815" s="74" t="s">
        <v>672</v>
      </c>
      <c r="B815" s="79"/>
      <c r="C815" s="78"/>
      <c r="D815" s="76"/>
      <c r="E815" s="77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 s="49" customFormat="1" ht="15.75" customHeight="1" spans="1:17">
      <c r="A816" s="74" t="s">
        <v>673</v>
      </c>
      <c r="B816" s="79"/>
      <c r="C816" s="78"/>
      <c r="D816" s="76"/>
      <c r="E816" s="77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</row>
    <row r="817" s="49" customFormat="1" ht="15.75" customHeight="1" spans="1:17">
      <c r="A817" s="74" t="s">
        <v>674</v>
      </c>
      <c r="B817" s="79"/>
      <c r="C817" s="78"/>
      <c r="D817" s="76"/>
      <c r="E817" s="77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</row>
    <row r="818" s="49" customFormat="1" ht="15.75" customHeight="1" spans="1:17">
      <c r="A818" s="74" t="s">
        <v>675</v>
      </c>
      <c r="B818" s="75">
        <f>SUM(B819,B820,B821,B822,B823,B824,B825,B826,B827,B828,B829,B830,B831,B832,B833,B834,B835,B836,B837,B838,B839)</f>
        <v>0</v>
      </c>
      <c r="C818" s="75">
        <f>SUM(C819,C820,C821,C822,C823,C824,C825,C826,C827,C828,C829,C830,C831,C832,C833,C834,C835,C836,C837,C838,C839)</f>
        <v>0</v>
      </c>
      <c r="D818" s="76">
        <f>C818-B818</f>
        <v>0</v>
      </c>
      <c r="E818" s="77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="49" customFormat="1" ht="15.75" customHeight="1" spans="1:17">
      <c r="A819" s="74" t="s">
        <v>80</v>
      </c>
      <c r="B819" s="78"/>
      <c r="C819" s="78"/>
      <c r="D819" s="76"/>
      <c r="E819" s="77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</row>
    <row r="820" s="49" customFormat="1" ht="15.75" customHeight="1" spans="1:17">
      <c r="A820" s="74" t="s">
        <v>81</v>
      </c>
      <c r="B820" s="79"/>
      <c r="C820" s="78"/>
      <c r="D820" s="76"/>
      <c r="E820" s="77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</row>
    <row r="821" s="49" customFormat="1" ht="15.75" customHeight="1" spans="1:17">
      <c r="A821" s="74" t="s">
        <v>82</v>
      </c>
      <c r="B821" s="79"/>
      <c r="C821" s="78"/>
      <c r="D821" s="76"/>
      <c r="E821" s="77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</row>
    <row r="822" s="49" customFormat="1" ht="15.75" customHeight="1" spans="1:17">
      <c r="A822" s="74" t="s">
        <v>676</v>
      </c>
      <c r="B822" s="79"/>
      <c r="C822" s="78"/>
      <c r="D822" s="76"/>
      <c r="E822" s="77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</row>
    <row r="823" s="49" customFormat="1" ht="15.75" customHeight="1" spans="1:17">
      <c r="A823" s="74" t="s">
        <v>677</v>
      </c>
      <c r="B823" s="79"/>
      <c r="C823" s="78"/>
      <c r="D823" s="76"/>
      <c r="E823" s="77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</row>
    <row r="824" s="49" customFormat="1" ht="15.75" customHeight="1" spans="1:17">
      <c r="A824" s="74" t="s">
        <v>678</v>
      </c>
      <c r="B824" s="79"/>
      <c r="C824" s="78"/>
      <c r="D824" s="76"/>
      <c r="E824" s="77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="49" customFormat="1" ht="15.75" customHeight="1" spans="1:17">
      <c r="A825" s="74" t="s">
        <v>679</v>
      </c>
      <c r="B825" s="79"/>
      <c r="C825" s="78"/>
      <c r="D825" s="76"/>
      <c r="E825" s="77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</row>
    <row r="826" s="49" customFormat="1" ht="15.75" customHeight="1" spans="1:17">
      <c r="A826" s="74" t="s">
        <v>680</v>
      </c>
      <c r="B826" s="79"/>
      <c r="C826" s="78"/>
      <c r="D826" s="76"/>
      <c r="E826" s="77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</row>
    <row r="827" s="49" customFormat="1" ht="15.75" customHeight="1" spans="1:17">
      <c r="A827" s="74" t="s">
        <v>681</v>
      </c>
      <c r="B827" s="79"/>
      <c r="C827" s="78"/>
      <c r="D827" s="76"/>
      <c r="E827" s="77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</row>
    <row r="828" s="49" customFormat="1" ht="15.75" customHeight="1" spans="1:17">
      <c r="A828" s="74" t="s">
        <v>682</v>
      </c>
      <c r="B828" s="79"/>
      <c r="C828" s="78"/>
      <c r="D828" s="76"/>
      <c r="E828" s="77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</row>
    <row r="829" s="49" customFormat="1" ht="15.75" customHeight="1" spans="1:17">
      <c r="A829" s="74" t="s">
        <v>683</v>
      </c>
      <c r="B829" s="79"/>
      <c r="C829" s="78"/>
      <c r="D829" s="76"/>
      <c r="E829" s="77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</row>
    <row r="830" s="49" customFormat="1" ht="15.75" customHeight="1" spans="1:17">
      <c r="A830" s="74" t="s">
        <v>684</v>
      </c>
      <c r="B830" s="79"/>
      <c r="C830" s="78"/>
      <c r="D830" s="76"/>
      <c r="E830" s="77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="49" customFormat="1" ht="15.75" customHeight="1" spans="1:17">
      <c r="A831" s="74" t="s">
        <v>685</v>
      </c>
      <c r="B831" s="79"/>
      <c r="C831" s="78"/>
      <c r="D831" s="76"/>
      <c r="E831" s="77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</row>
    <row r="832" s="49" customFormat="1" ht="15.75" customHeight="1" spans="1:17">
      <c r="A832" s="74" t="s">
        <v>686</v>
      </c>
      <c r="B832" s="79"/>
      <c r="C832" s="78"/>
      <c r="D832" s="76"/>
      <c r="E832" s="77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</row>
    <row r="833" s="49" customFormat="1" ht="15.75" customHeight="1" spans="1:17">
      <c r="A833" s="74" t="s">
        <v>687</v>
      </c>
      <c r="B833" s="79"/>
      <c r="C833" s="78"/>
      <c r="D833" s="76"/>
      <c r="E833" s="77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</row>
    <row r="834" s="49" customFormat="1" ht="15.75" customHeight="1" spans="1:17">
      <c r="A834" s="74" t="s">
        <v>688</v>
      </c>
      <c r="B834" s="79"/>
      <c r="C834" s="78"/>
      <c r="D834" s="76"/>
      <c r="E834" s="77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</row>
    <row r="835" s="49" customFormat="1" ht="15.75" customHeight="1" spans="1:17">
      <c r="A835" s="74" t="s">
        <v>689</v>
      </c>
      <c r="B835" s="79"/>
      <c r="C835" s="78"/>
      <c r="D835" s="76"/>
      <c r="E835" s="77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</row>
    <row r="836" s="49" customFormat="1" ht="15.75" customHeight="1" spans="1:17">
      <c r="A836" s="74" t="s">
        <v>690</v>
      </c>
      <c r="B836" s="79"/>
      <c r="C836" s="78"/>
      <c r="D836" s="76"/>
      <c r="E836" s="77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="49" customFormat="1" ht="15.75" customHeight="1" spans="1:17">
      <c r="A837" s="74" t="s">
        <v>691</v>
      </c>
      <c r="B837" s="79"/>
      <c r="C837" s="78"/>
      <c r="D837" s="76"/>
      <c r="E837" s="77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</row>
    <row r="838" s="49" customFormat="1" ht="15.75" customHeight="1" spans="1:17">
      <c r="A838" s="74" t="s">
        <v>660</v>
      </c>
      <c r="B838" s="79"/>
      <c r="C838" s="78"/>
      <c r="D838" s="76"/>
      <c r="E838" s="77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</row>
    <row r="839" s="49" customFormat="1" ht="15.75" customHeight="1" spans="1:17">
      <c r="A839" s="74" t="s">
        <v>692</v>
      </c>
      <c r="B839" s="79"/>
      <c r="C839" s="78"/>
      <c r="D839" s="76"/>
      <c r="E839" s="77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</row>
    <row r="840" s="49" customFormat="1" ht="15.75" customHeight="1" spans="1:17">
      <c r="A840" s="74" t="s">
        <v>693</v>
      </c>
      <c r="B840" s="75">
        <f>SUM(B841,B842,B843,B844,B845,B846,B847,B848,B849,B850,B851,B852,B853,B854,B855,B856,B857,B858,B859,B860,B861,B862,B863,B864,B865,B866,B867)</f>
        <v>0</v>
      </c>
      <c r="C840" s="75">
        <f>SUM(C841,C842,C843,C844,C845,C846,C847,C848,C849,C850,C851,C852,C853,C854,C855,C856,C857,C858,C859,C860,C861,C862,C863,C864,C865,C866,C867)</f>
        <v>0</v>
      </c>
      <c r="D840" s="76">
        <f>C840-B840</f>
        <v>0</v>
      </c>
      <c r="E840" s="77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</row>
    <row r="841" s="49" customFormat="1" ht="15.75" customHeight="1" spans="1:17">
      <c r="A841" s="74" t="s">
        <v>80</v>
      </c>
      <c r="B841" s="78"/>
      <c r="C841" s="78"/>
      <c r="D841" s="76"/>
      <c r="E841" s="77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</row>
    <row r="842" s="49" customFormat="1" ht="15.75" customHeight="1" spans="1:17">
      <c r="A842" s="74" t="s">
        <v>81</v>
      </c>
      <c r="B842" s="79"/>
      <c r="C842" s="78"/>
      <c r="D842" s="76"/>
      <c r="E842" s="77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="49" customFormat="1" ht="15.75" customHeight="1" spans="1:17">
      <c r="A843" s="74" t="s">
        <v>82</v>
      </c>
      <c r="B843" s="79"/>
      <c r="C843" s="78"/>
      <c r="D843" s="76"/>
      <c r="E843" s="77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</row>
    <row r="844" s="49" customFormat="1" ht="15.75" customHeight="1" spans="1:17">
      <c r="A844" s="74" t="s">
        <v>694</v>
      </c>
      <c r="B844" s="79"/>
      <c r="C844" s="78"/>
      <c r="D844" s="76"/>
      <c r="E844" s="77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</row>
    <row r="845" s="49" customFormat="1" ht="15.75" customHeight="1" spans="1:17">
      <c r="A845" s="74" t="s">
        <v>695</v>
      </c>
      <c r="B845" s="79"/>
      <c r="C845" s="78"/>
      <c r="D845" s="76"/>
      <c r="E845" s="77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</row>
    <row r="846" s="49" customFormat="1" ht="15.75" customHeight="1" spans="1:17">
      <c r="A846" s="74" t="s">
        <v>696</v>
      </c>
      <c r="B846" s="79"/>
      <c r="C846" s="78"/>
      <c r="D846" s="76"/>
      <c r="E846" s="77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</row>
    <row r="847" s="49" customFormat="1" ht="15.75" customHeight="1" spans="1:17">
      <c r="A847" s="74" t="s">
        <v>697</v>
      </c>
      <c r="B847" s="79"/>
      <c r="C847" s="78"/>
      <c r="D847" s="76"/>
      <c r="E847" s="77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</row>
    <row r="848" s="49" customFormat="1" ht="15.75" customHeight="1" spans="1:17">
      <c r="A848" s="74" t="s">
        <v>698</v>
      </c>
      <c r="B848" s="79"/>
      <c r="C848" s="78"/>
      <c r="D848" s="76"/>
      <c r="E848" s="77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="49" customFormat="1" ht="15.75" customHeight="1" spans="1:17">
      <c r="A849" s="74" t="s">
        <v>699</v>
      </c>
      <c r="B849" s="79"/>
      <c r="C849" s="78"/>
      <c r="D849" s="76"/>
      <c r="E849" s="77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</row>
    <row r="850" s="49" customFormat="1" ht="15.75" customHeight="1" spans="1:17">
      <c r="A850" s="74" t="s">
        <v>700</v>
      </c>
      <c r="B850" s="79"/>
      <c r="C850" s="78"/>
      <c r="D850" s="76"/>
      <c r="E850" s="77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</row>
    <row r="851" s="49" customFormat="1" ht="15.75" customHeight="1" spans="1:17">
      <c r="A851" s="74" t="s">
        <v>701</v>
      </c>
      <c r="B851" s="79"/>
      <c r="C851" s="78"/>
      <c r="D851" s="76"/>
      <c r="E851" s="77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</row>
    <row r="852" s="49" customFormat="1" ht="15.75" customHeight="1" spans="1:17">
      <c r="A852" s="74" t="s">
        <v>702</v>
      </c>
      <c r="B852" s="79"/>
      <c r="C852" s="78"/>
      <c r="D852" s="76"/>
      <c r="E852" s="77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</row>
    <row r="853" s="49" customFormat="1" ht="15.75" customHeight="1" spans="1:17">
      <c r="A853" s="74" t="s">
        <v>703</v>
      </c>
      <c r="B853" s="79"/>
      <c r="C853" s="78"/>
      <c r="D853" s="76"/>
      <c r="E853" s="77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</row>
    <row r="854" s="49" customFormat="1" ht="15.75" customHeight="1" spans="1:17">
      <c r="A854" s="74" t="s">
        <v>704</v>
      </c>
      <c r="B854" s="79"/>
      <c r="C854" s="78"/>
      <c r="D854" s="76"/>
      <c r="E854" s="77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="49" customFormat="1" ht="15.75" customHeight="1" spans="1:17">
      <c r="A855" s="74" t="s">
        <v>705</v>
      </c>
      <c r="B855" s="79"/>
      <c r="C855" s="78"/>
      <c r="D855" s="76"/>
      <c r="E855" s="77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</row>
    <row r="856" s="49" customFormat="1" ht="15.75" customHeight="1" spans="1:17">
      <c r="A856" s="74" t="s">
        <v>706</v>
      </c>
      <c r="B856" s="79"/>
      <c r="C856" s="78"/>
      <c r="D856" s="76"/>
      <c r="E856" s="77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</row>
    <row r="857" s="49" customFormat="1" ht="15.75" customHeight="1" spans="1:17">
      <c r="A857" s="74" t="s">
        <v>707</v>
      </c>
      <c r="B857" s="79"/>
      <c r="C857" s="78"/>
      <c r="D857" s="76"/>
      <c r="E857" s="77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</row>
    <row r="858" s="49" customFormat="1" ht="15.75" customHeight="1" spans="1:17">
      <c r="A858" s="74" t="s">
        <v>708</v>
      </c>
      <c r="B858" s="79"/>
      <c r="C858" s="78"/>
      <c r="D858" s="76"/>
      <c r="E858" s="77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</row>
    <row r="859" s="49" customFormat="1" ht="15.75" customHeight="1" spans="1:17">
      <c r="A859" s="74" t="s">
        <v>709</v>
      </c>
      <c r="B859" s="79"/>
      <c r="C859" s="78"/>
      <c r="D859" s="76"/>
      <c r="E859" s="77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</row>
    <row r="860" s="49" customFormat="1" ht="15.75" customHeight="1" spans="1:17">
      <c r="A860" s="74" t="s">
        <v>710</v>
      </c>
      <c r="B860" s="79"/>
      <c r="C860" s="78"/>
      <c r="D860" s="76"/>
      <c r="E860" s="77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="49" customFormat="1" ht="15.75" customHeight="1" spans="1:17">
      <c r="A861" s="74" t="s">
        <v>711</v>
      </c>
      <c r="B861" s="79"/>
      <c r="C861" s="78"/>
      <c r="D861" s="76"/>
      <c r="E861" s="77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</row>
    <row r="862" s="49" customFormat="1" ht="15.75" customHeight="1" spans="1:17">
      <c r="A862" s="74" t="s">
        <v>687</v>
      </c>
      <c r="B862" s="79"/>
      <c r="C862" s="78"/>
      <c r="D862" s="76"/>
      <c r="E862" s="77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</row>
    <row r="863" s="49" customFormat="1" ht="15.75" customHeight="1" spans="1:17">
      <c r="A863" s="74" t="s">
        <v>712</v>
      </c>
      <c r="B863" s="79"/>
      <c r="C863" s="78"/>
      <c r="D863" s="76"/>
      <c r="E863" s="77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</row>
    <row r="864" s="49" customFormat="1" ht="15.75" customHeight="1" spans="1:17">
      <c r="A864" s="74" t="s">
        <v>713</v>
      </c>
      <c r="B864" s="79"/>
      <c r="C864" s="78"/>
      <c r="D864" s="76"/>
      <c r="E864" s="77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</row>
    <row r="865" s="49" customFormat="1" ht="15.75" customHeight="1" spans="1:17">
      <c r="A865" s="74" t="s">
        <v>714</v>
      </c>
      <c r="B865" s="79"/>
      <c r="C865" s="78"/>
      <c r="D865" s="76"/>
      <c r="E865" s="77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</row>
    <row r="866" s="49" customFormat="1" ht="15.75" customHeight="1" spans="1:17">
      <c r="A866" s="74" t="s">
        <v>715</v>
      </c>
      <c r="B866" s="79"/>
      <c r="C866" s="78"/>
      <c r="D866" s="76"/>
      <c r="E866" s="77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="49" customFormat="1" ht="15.75" customHeight="1" spans="1:17">
      <c r="A867" s="74" t="s">
        <v>716</v>
      </c>
      <c r="B867" s="79"/>
      <c r="C867" s="78"/>
      <c r="D867" s="76"/>
      <c r="E867" s="77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</row>
    <row r="868" s="49" customFormat="1" ht="15.75" customHeight="1" spans="1:17">
      <c r="A868" s="74" t="s">
        <v>717</v>
      </c>
      <c r="B868" s="75">
        <f>SUM(B869,B870,B871,B872,B873,B874,B875,B876,B877,B878)</f>
        <v>0</v>
      </c>
      <c r="C868" s="75">
        <f>SUM(C869,C870,C871,C872,C873,C874,C875,C876,C877,C878)</f>
        <v>0</v>
      </c>
      <c r="D868" s="76">
        <f>C868-B868</f>
        <v>0</v>
      </c>
      <c r="E868" s="77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</row>
    <row r="869" s="49" customFormat="1" ht="15.75" customHeight="1" spans="1:17">
      <c r="A869" s="74" t="s">
        <v>80</v>
      </c>
      <c r="B869" s="78"/>
      <c r="C869" s="78"/>
      <c r="D869" s="76"/>
      <c r="E869" s="77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</row>
    <row r="870" s="49" customFormat="1" ht="15.75" customHeight="1" spans="1:17">
      <c r="A870" s="74" t="s">
        <v>81</v>
      </c>
      <c r="B870" s="79"/>
      <c r="C870" s="78"/>
      <c r="D870" s="76"/>
      <c r="E870" s="77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</row>
    <row r="871" s="49" customFormat="1" ht="15.75" customHeight="1" spans="1:17">
      <c r="A871" s="74" t="s">
        <v>82</v>
      </c>
      <c r="B871" s="79"/>
      <c r="C871" s="78"/>
      <c r="D871" s="76"/>
      <c r="E871" s="77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</row>
    <row r="872" s="49" customFormat="1" ht="15.75" customHeight="1" spans="1:17">
      <c r="A872" s="74" t="s">
        <v>718</v>
      </c>
      <c r="B872" s="79"/>
      <c r="C872" s="78"/>
      <c r="D872" s="76"/>
      <c r="E872" s="77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="49" customFormat="1" ht="15.75" customHeight="1" spans="1:17">
      <c r="A873" s="74" t="s">
        <v>719</v>
      </c>
      <c r="B873" s="79"/>
      <c r="C873" s="78"/>
      <c r="D873" s="76"/>
      <c r="E873" s="77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</row>
    <row r="874" s="49" customFormat="1" ht="15.75" customHeight="1" spans="1:17">
      <c r="A874" s="74" t="s">
        <v>720</v>
      </c>
      <c r="B874" s="79"/>
      <c r="C874" s="78"/>
      <c r="D874" s="76"/>
      <c r="E874" s="77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</row>
    <row r="875" s="49" customFormat="1" ht="15.75" customHeight="1" spans="1:17">
      <c r="A875" s="74" t="s">
        <v>721</v>
      </c>
      <c r="B875" s="79"/>
      <c r="C875" s="78"/>
      <c r="D875" s="76"/>
      <c r="E875" s="77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</row>
    <row r="876" s="49" customFormat="1" ht="15.75" customHeight="1" spans="1:17">
      <c r="A876" s="74" t="s">
        <v>722</v>
      </c>
      <c r="B876" s="79"/>
      <c r="C876" s="78"/>
      <c r="D876" s="76"/>
      <c r="E876" s="77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</row>
    <row r="877" s="49" customFormat="1" ht="15.75" customHeight="1" spans="1:17">
      <c r="A877" s="74" t="s">
        <v>89</v>
      </c>
      <c r="B877" s="79"/>
      <c r="C877" s="78"/>
      <c r="D877" s="76"/>
      <c r="E877" s="77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</row>
    <row r="878" s="49" customFormat="1" ht="15.75" customHeight="1" spans="1:17">
      <c r="A878" s="74" t="s">
        <v>723</v>
      </c>
      <c r="B878" s="79"/>
      <c r="C878" s="78"/>
      <c r="D878" s="76"/>
      <c r="E878" s="77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="49" customFormat="1" ht="15.75" customHeight="1" spans="1:17">
      <c r="A879" s="74" t="s">
        <v>724</v>
      </c>
      <c r="B879" s="75">
        <f>SUM(B880,B881,B882,B883,B884,B885)</f>
        <v>0</v>
      </c>
      <c r="C879" s="75">
        <f>SUM(C880,C881,C882,C883,C884,C885)</f>
        <v>0</v>
      </c>
      <c r="D879" s="76">
        <f>C879-B879</f>
        <v>0</v>
      </c>
      <c r="E879" s="77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</row>
    <row r="880" s="49" customFormat="1" ht="15.75" customHeight="1" spans="1:17">
      <c r="A880" s="74" t="s">
        <v>725</v>
      </c>
      <c r="B880" s="78"/>
      <c r="C880" s="78"/>
      <c r="D880" s="76"/>
      <c r="E880" s="77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</row>
    <row r="881" s="49" customFormat="1" ht="15.75" customHeight="1" spans="1:17">
      <c r="A881" s="74" t="s">
        <v>726</v>
      </c>
      <c r="B881" s="79"/>
      <c r="C881" s="78"/>
      <c r="D881" s="76"/>
      <c r="E881" s="77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</row>
    <row r="882" s="49" customFormat="1" ht="15.75" customHeight="1" spans="1:17">
      <c r="A882" s="74" t="s">
        <v>727</v>
      </c>
      <c r="B882" s="79"/>
      <c r="C882" s="78"/>
      <c r="D882" s="76"/>
      <c r="E882" s="77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</row>
    <row r="883" s="49" customFormat="1" ht="15.75" customHeight="1" spans="1:17">
      <c r="A883" s="74" t="s">
        <v>728</v>
      </c>
      <c r="B883" s="79"/>
      <c r="C883" s="78"/>
      <c r="D883" s="76"/>
      <c r="E883" s="77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</row>
    <row r="884" s="49" customFormat="1" ht="15.75" customHeight="1" spans="1:17">
      <c r="A884" s="74" t="s">
        <v>729</v>
      </c>
      <c r="B884" s="79"/>
      <c r="C884" s="78"/>
      <c r="D884" s="76"/>
      <c r="E884" s="77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="49" customFormat="1" ht="15.75" customHeight="1" spans="1:17">
      <c r="A885" s="74" t="s">
        <v>730</v>
      </c>
      <c r="B885" s="79"/>
      <c r="C885" s="78"/>
      <c r="D885" s="76"/>
      <c r="E885" s="77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</row>
    <row r="886" s="49" customFormat="1" ht="15.75" customHeight="1" spans="1:17">
      <c r="A886" s="74" t="s">
        <v>731</v>
      </c>
      <c r="B886" s="75">
        <f>SUM(B887,B888,B889,B890,B891)</f>
        <v>0</v>
      </c>
      <c r="C886" s="75">
        <f>SUM(C887,C888,C889,C890,C891)</f>
        <v>0</v>
      </c>
      <c r="D886" s="76">
        <f>C886-B886</f>
        <v>0</v>
      </c>
      <c r="E886" s="77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</row>
    <row r="887" s="49" customFormat="1" ht="15.75" customHeight="1" spans="1:17">
      <c r="A887" s="74" t="s">
        <v>732</v>
      </c>
      <c r="B887" s="78"/>
      <c r="C887" s="78"/>
      <c r="D887" s="76"/>
      <c r="E887" s="77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</row>
    <row r="888" s="49" customFormat="1" ht="15.75" customHeight="1" spans="1:17">
      <c r="A888" s="74" t="s">
        <v>733</v>
      </c>
      <c r="B888" s="79"/>
      <c r="C888" s="78"/>
      <c r="D888" s="76"/>
      <c r="E888" s="77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</row>
    <row r="889" s="49" customFormat="1" ht="15.75" customHeight="1" spans="1:17">
      <c r="A889" s="74" t="s">
        <v>734</v>
      </c>
      <c r="B889" s="79"/>
      <c r="C889" s="78"/>
      <c r="D889" s="76"/>
      <c r="E889" s="77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</row>
    <row r="890" s="49" customFormat="1" ht="15.75" customHeight="1" spans="1:17">
      <c r="A890" s="74" t="s">
        <v>735</v>
      </c>
      <c r="B890" s="79"/>
      <c r="C890" s="78"/>
      <c r="D890" s="76"/>
      <c r="E890" s="77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="49" customFormat="1" ht="15.75" customHeight="1" spans="1:17">
      <c r="A891" s="74" t="s">
        <v>736</v>
      </c>
      <c r="B891" s="79"/>
      <c r="C891" s="78"/>
      <c r="D891" s="76"/>
      <c r="E891" s="77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</row>
    <row r="892" s="49" customFormat="1" ht="15.75" customHeight="1" spans="1:17">
      <c r="A892" s="74" t="s">
        <v>737</v>
      </c>
      <c r="B892" s="75">
        <f>SUM(B893,B894)</f>
        <v>0</v>
      </c>
      <c r="C892" s="75">
        <f>SUM(C893,C894)</f>
        <v>0</v>
      </c>
      <c r="D892" s="76">
        <f>C892-B892</f>
        <v>0</v>
      </c>
      <c r="E892" s="77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</row>
    <row r="893" s="49" customFormat="1" ht="15.75" customHeight="1" spans="1:17">
      <c r="A893" s="74" t="s">
        <v>738</v>
      </c>
      <c r="B893" s="78"/>
      <c r="C893" s="78"/>
      <c r="D893" s="76"/>
      <c r="E893" s="77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</row>
    <row r="894" s="49" customFormat="1" ht="15.75" customHeight="1" spans="1:17">
      <c r="A894" s="74" t="s">
        <v>739</v>
      </c>
      <c r="B894" s="78"/>
      <c r="C894" s="78"/>
      <c r="D894" s="76"/>
      <c r="E894" s="77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</row>
    <row r="895" s="49" customFormat="1" ht="15.75" customHeight="1" spans="1:17">
      <c r="A895" s="74" t="s">
        <v>740</v>
      </c>
      <c r="B895" s="75">
        <f>SUM(B896,B897)</f>
        <v>0</v>
      </c>
      <c r="C895" s="75">
        <f>SUM(C896,C897)</f>
        <v>0</v>
      </c>
      <c r="D895" s="76">
        <f>C895-B895</f>
        <v>0</v>
      </c>
      <c r="E895" s="77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</row>
    <row r="896" s="49" customFormat="1" ht="15.75" customHeight="1" spans="1:17">
      <c r="A896" s="74" t="s">
        <v>741</v>
      </c>
      <c r="B896" s="78"/>
      <c r="C896" s="78"/>
      <c r="D896" s="76"/>
      <c r="E896" s="77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="49" customFormat="1" ht="15.75" customHeight="1" spans="1:17">
      <c r="A897" s="74" t="s">
        <v>742</v>
      </c>
      <c r="B897" s="78"/>
      <c r="C897" s="78"/>
      <c r="D897" s="76"/>
      <c r="E897" s="77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</row>
    <row r="898" s="49" customFormat="1" ht="15.75" customHeight="1" spans="1:17">
      <c r="A898" s="74" t="s">
        <v>61</v>
      </c>
      <c r="B898" s="75">
        <f>SUM(B899,B921,B931,B941,B948,B953)</f>
        <v>0</v>
      </c>
      <c r="C898" s="75">
        <f>SUM(C899,C921,C931,C941,C948,C953)</f>
        <v>0</v>
      </c>
      <c r="D898" s="76">
        <f>C898-B898</f>
        <v>0</v>
      </c>
      <c r="E898" s="77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</row>
    <row r="899" s="49" customFormat="1" ht="15.75" customHeight="1" spans="1:17">
      <c r="A899" s="74" t="s">
        <v>743</v>
      </c>
      <c r="B899" s="75">
        <f>SUM(B900,B901,B902,B903,B904,B905,B906,B907,B908,B909,B910,B911,B912,B913,B914,B915,B916,B917,B918,B919,B920)</f>
        <v>0</v>
      </c>
      <c r="C899" s="75">
        <f>SUM(C900,C901,C902,C903,C904,C905,C906,C907,C908,C909,C910,C911,C912,C913,C914,C915,C916,C917,C918,C919,C920)</f>
        <v>0</v>
      </c>
      <c r="D899" s="76">
        <f>C899-B899</f>
        <v>0</v>
      </c>
      <c r="E899" s="77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</row>
    <row r="900" s="49" customFormat="1" ht="15.75" customHeight="1" spans="1:17">
      <c r="A900" s="74" t="s">
        <v>80</v>
      </c>
      <c r="B900" s="78"/>
      <c r="C900" s="78"/>
      <c r="D900" s="76"/>
      <c r="E900" s="77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</row>
    <row r="901" s="49" customFormat="1" ht="15.75" customHeight="1" spans="1:17">
      <c r="A901" s="74" t="s">
        <v>81</v>
      </c>
      <c r="B901" s="79"/>
      <c r="C901" s="78"/>
      <c r="D901" s="76"/>
      <c r="E901" s="77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</row>
    <row r="902" s="49" customFormat="1" ht="15.75" customHeight="1" spans="1:17">
      <c r="A902" s="74" t="s">
        <v>82</v>
      </c>
      <c r="B902" s="79"/>
      <c r="C902" s="78"/>
      <c r="D902" s="76"/>
      <c r="E902" s="77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="49" customFormat="1" ht="15.75" customHeight="1" spans="1:17">
      <c r="A903" s="74" t="s">
        <v>744</v>
      </c>
      <c r="B903" s="79"/>
      <c r="C903" s="78"/>
      <c r="D903" s="76"/>
      <c r="E903" s="77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</row>
    <row r="904" s="49" customFormat="1" ht="15.75" customHeight="1" spans="1:17">
      <c r="A904" s="74" t="s">
        <v>745</v>
      </c>
      <c r="B904" s="79"/>
      <c r="C904" s="78"/>
      <c r="D904" s="76"/>
      <c r="E904" s="77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</row>
    <row r="905" s="49" customFormat="1" ht="15.75" customHeight="1" spans="1:17">
      <c r="A905" s="74" t="s">
        <v>746</v>
      </c>
      <c r="B905" s="79"/>
      <c r="C905" s="78"/>
      <c r="D905" s="76"/>
      <c r="E905" s="77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</row>
    <row r="906" s="49" customFormat="1" ht="15.75" customHeight="1" spans="1:17">
      <c r="A906" s="74" t="s">
        <v>747</v>
      </c>
      <c r="B906" s="79"/>
      <c r="C906" s="78"/>
      <c r="D906" s="76"/>
      <c r="E906" s="77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</row>
    <row r="907" s="49" customFormat="1" ht="15.75" customHeight="1" spans="1:17">
      <c r="A907" s="74" t="s">
        <v>748</v>
      </c>
      <c r="B907" s="79"/>
      <c r="C907" s="78"/>
      <c r="D907" s="76"/>
      <c r="E907" s="77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</row>
    <row r="908" s="49" customFormat="1" ht="15.75" customHeight="1" spans="1:17">
      <c r="A908" s="74" t="s">
        <v>749</v>
      </c>
      <c r="B908" s="79"/>
      <c r="C908" s="78"/>
      <c r="D908" s="76"/>
      <c r="E908" s="77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="49" customFormat="1" ht="15.75" customHeight="1" spans="1:17">
      <c r="A909" s="74" t="s">
        <v>750</v>
      </c>
      <c r="B909" s="79"/>
      <c r="C909" s="78"/>
      <c r="D909" s="76"/>
      <c r="E909" s="77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</row>
    <row r="910" s="49" customFormat="1" ht="15.75" customHeight="1" spans="1:17">
      <c r="A910" s="74" t="s">
        <v>751</v>
      </c>
      <c r="B910" s="79"/>
      <c r="C910" s="78"/>
      <c r="D910" s="76"/>
      <c r="E910" s="77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</row>
    <row r="911" s="49" customFormat="1" ht="15.75" customHeight="1" spans="1:17">
      <c r="A911" s="74" t="s">
        <v>752</v>
      </c>
      <c r="B911" s="79"/>
      <c r="C911" s="78"/>
      <c r="D911" s="76"/>
      <c r="E911" s="77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</row>
    <row r="912" s="49" customFormat="1" ht="15.75" customHeight="1" spans="1:17">
      <c r="A912" s="74" t="s">
        <v>753</v>
      </c>
      <c r="B912" s="79"/>
      <c r="C912" s="78"/>
      <c r="D912" s="76"/>
      <c r="E912" s="77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 s="49" customFormat="1" ht="15.75" customHeight="1" spans="1:17">
      <c r="A913" s="74" t="s">
        <v>754</v>
      </c>
      <c r="B913" s="79"/>
      <c r="C913" s="78"/>
      <c r="D913" s="76"/>
      <c r="E913" s="77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</row>
    <row r="914" s="49" customFormat="1" ht="15.75" customHeight="1" spans="1:17">
      <c r="A914" s="74" t="s">
        <v>755</v>
      </c>
      <c r="B914" s="79"/>
      <c r="C914" s="78"/>
      <c r="D914" s="76"/>
      <c r="E914" s="77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="49" customFormat="1" ht="15.75" customHeight="1" spans="1:17">
      <c r="A915" s="74" t="s">
        <v>756</v>
      </c>
      <c r="B915" s="79"/>
      <c r="C915" s="78"/>
      <c r="D915" s="76"/>
      <c r="E915" s="77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</row>
    <row r="916" s="49" customFormat="1" ht="15.75" customHeight="1" spans="1:17">
      <c r="A916" s="74" t="s">
        <v>757</v>
      </c>
      <c r="B916" s="79"/>
      <c r="C916" s="78"/>
      <c r="D916" s="76"/>
      <c r="E916" s="77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</row>
    <row r="917" s="49" customFormat="1" ht="15.75" customHeight="1" spans="1:17">
      <c r="A917" s="74" t="s">
        <v>758</v>
      </c>
      <c r="B917" s="79"/>
      <c r="C917" s="78"/>
      <c r="D917" s="76"/>
      <c r="E917" s="77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</row>
    <row r="918" s="49" customFormat="1" ht="15.75" customHeight="1" spans="1:17">
      <c r="A918" s="74" t="s">
        <v>759</v>
      </c>
      <c r="B918" s="79"/>
      <c r="C918" s="78"/>
      <c r="D918" s="76"/>
      <c r="E918" s="77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</row>
    <row r="919" s="49" customFormat="1" ht="15.75" customHeight="1" spans="1:17">
      <c r="A919" s="74" t="s">
        <v>760</v>
      </c>
      <c r="B919" s="79"/>
      <c r="C919" s="78"/>
      <c r="D919" s="76"/>
      <c r="E919" s="77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</row>
    <row r="920" s="49" customFormat="1" ht="15.75" customHeight="1" spans="1:17">
      <c r="A920" s="74" t="s">
        <v>761</v>
      </c>
      <c r="B920" s="79"/>
      <c r="C920" s="78"/>
      <c r="D920" s="76"/>
      <c r="E920" s="77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="49" customFormat="1" ht="15.75" customHeight="1" spans="1:17">
      <c r="A921" s="74" t="s">
        <v>762</v>
      </c>
      <c r="B921" s="75">
        <f>SUM(B922,B923,B924,B925,B926,B927,B928,B929,B930)</f>
        <v>0</v>
      </c>
      <c r="C921" s="75">
        <f>SUM(C922,C923,C924,C925,C926,C927,C928,C929,C930)</f>
        <v>0</v>
      </c>
      <c r="D921" s="76">
        <f>C921-B921</f>
        <v>0</v>
      </c>
      <c r="E921" s="77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</row>
    <row r="922" s="49" customFormat="1" ht="15.75" customHeight="1" spans="1:17">
      <c r="A922" s="74" t="s">
        <v>80</v>
      </c>
      <c r="B922" s="78"/>
      <c r="C922" s="78"/>
      <c r="D922" s="76"/>
      <c r="E922" s="77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</row>
    <row r="923" s="49" customFormat="1" ht="15.75" customHeight="1" spans="1:17">
      <c r="A923" s="74" t="s">
        <v>81</v>
      </c>
      <c r="B923" s="79"/>
      <c r="C923" s="78"/>
      <c r="D923" s="76"/>
      <c r="E923" s="77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</row>
    <row r="924" s="49" customFormat="1" ht="15.75" customHeight="1" spans="1:17">
      <c r="A924" s="74" t="s">
        <v>82</v>
      </c>
      <c r="B924" s="79"/>
      <c r="C924" s="78"/>
      <c r="D924" s="76"/>
      <c r="E924" s="77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</row>
    <row r="925" s="49" customFormat="1" ht="15.75" customHeight="1" spans="1:17">
      <c r="A925" s="74" t="s">
        <v>763</v>
      </c>
      <c r="B925" s="79"/>
      <c r="C925" s="78"/>
      <c r="D925" s="76"/>
      <c r="E925" s="77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</row>
    <row r="926" s="49" customFormat="1" ht="15.75" customHeight="1" spans="1:17">
      <c r="A926" s="74" t="s">
        <v>764</v>
      </c>
      <c r="B926" s="79"/>
      <c r="C926" s="78"/>
      <c r="D926" s="76"/>
      <c r="E926" s="77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="49" customFormat="1" ht="15.75" customHeight="1" spans="1:17">
      <c r="A927" s="74" t="s">
        <v>765</v>
      </c>
      <c r="B927" s="79"/>
      <c r="C927" s="78"/>
      <c r="D927" s="76"/>
      <c r="E927" s="77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</row>
    <row r="928" s="49" customFormat="1" ht="15.75" customHeight="1" spans="1:17">
      <c r="A928" s="74" t="s">
        <v>766</v>
      </c>
      <c r="B928" s="79"/>
      <c r="C928" s="78"/>
      <c r="D928" s="76"/>
      <c r="E928" s="77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</row>
    <row r="929" s="49" customFormat="1" ht="15.75" customHeight="1" spans="1:17">
      <c r="A929" s="74" t="s">
        <v>767</v>
      </c>
      <c r="B929" s="79"/>
      <c r="C929" s="78"/>
      <c r="D929" s="76"/>
      <c r="E929" s="77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</row>
    <row r="930" s="49" customFormat="1" ht="15.75" customHeight="1" spans="1:17">
      <c r="A930" s="74" t="s">
        <v>768</v>
      </c>
      <c r="B930" s="79"/>
      <c r="C930" s="78"/>
      <c r="D930" s="76"/>
      <c r="E930" s="77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</row>
    <row r="931" s="49" customFormat="1" ht="15.75" customHeight="1" spans="1:17">
      <c r="A931" s="74" t="s">
        <v>769</v>
      </c>
      <c r="B931" s="75">
        <f>SUM(B932,B933,B934,B935,B936,B937,B938,B939,B940)</f>
        <v>0</v>
      </c>
      <c r="C931" s="75">
        <f>SUM(C932,C933,C934,C935,C936,C937,C938,C939,C940)</f>
        <v>0</v>
      </c>
      <c r="D931" s="76">
        <f>C931-B931</f>
        <v>0</v>
      </c>
      <c r="E931" s="77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</row>
    <row r="932" s="49" customFormat="1" ht="15.75" customHeight="1" spans="1:17">
      <c r="A932" s="74" t="s">
        <v>80</v>
      </c>
      <c r="B932" s="78"/>
      <c r="C932" s="78"/>
      <c r="D932" s="76"/>
      <c r="E932" s="77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="49" customFormat="1" ht="15.75" customHeight="1" spans="1:17">
      <c r="A933" s="74" t="s">
        <v>81</v>
      </c>
      <c r="B933" s="79"/>
      <c r="C933" s="78"/>
      <c r="D933" s="76"/>
      <c r="E933" s="77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</row>
    <row r="934" s="49" customFormat="1" ht="15.75" customHeight="1" spans="1:17">
      <c r="A934" s="74" t="s">
        <v>82</v>
      </c>
      <c r="B934" s="79"/>
      <c r="C934" s="78"/>
      <c r="D934" s="76"/>
      <c r="E934" s="77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</row>
    <row r="935" s="49" customFormat="1" ht="15.75" customHeight="1" spans="1:17">
      <c r="A935" s="74" t="s">
        <v>770</v>
      </c>
      <c r="B935" s="79"/>
      <c r="C935" s="78"/>
      <c r="D935" s="76"/>
      <c r="E935" s="77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</row>
    <row r="936" s="49" customFormat="1" ht="15.75" customHeight="1" spans="1:17">
      <c r="A936" s="74" t="s">
        <v>771</v>
      </c>
      <c r="B936" s="79"/>
      <c r="C936" s="78"/>
      <c r="D936" s="76"/>
      <c r="E936" s="77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</row>
    <row r="937" s="49" customFormat="1" ht="15.75" customHeight="1" spans="1:17">
      <c r="A937" s="74" t="s">
        <v>772</v>
      </c>
      <c r="B937" s="79"/>
      <c r="C937" s="78"/>
      <c r="D937" s="76"/>
      <c r="E937" s="77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</row>
    <row r="938" s="49" customFormat="1" ht="15.75" customHeight="1" spans="1:17">
      <c r="A938" s="74" t="s">
        <v>773</v>
      </c>
      <c r="B938" s="79"/>
      <c r="C938" s="78"/>
      <c r="D938" s="76"/>
      <c r="E938" s="77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="49" customFormat="1" ht="15.75" customHeight="1" spans="1:17">
      <c r="A939" s="74" t="s">
        <v>774</v>
      </c>
      <c r="B939" s="79"/>
      <c r="C939" s="78"/>
      <c r="D939" s="76"/>
      <c r="E939" s="77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</row>
    <row r="940" s="49" customFormat="1" ht="15.75" customHeight="1" spans="1:17">
      <c r="A940" s="74" t="s">
        <v>775</v>
      </c>
      <c r="B940" s="79"/>
      <c r="C940" s="78"/>
      <c r="D940" s="76"/>
      <c r="E940" s="77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</row>
    <row r="941" s="49" customFormat="1" ht="15.75" customHeight="1" spans="1:17">
      <c r="A941" s="74" t="s">
        <v>776</v>
      </c>
      <c r="B941" s="75">
        <f>SUM(B942,B943,B944,B945,B946,B947)</f>
        <v>0</v>
      </c>
      <c r="C941" s="75">
        <f>SUM(C942,C943,C944,C945,C946,C947)</f>
        <v>0</v>
      </c>
      <c r="D941" s="76">
        <f>C941-B941</f>
        <v>0</v>
      </c>
      <c r="E941" s="77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</row>
    <row r="942" s="49" customFormat="1" ht="15.75" customHeight="1" spans="1:17">
      <c r="A942" s="74" t="s">
        <v>80</v>
      </c>
      <c r="B942" s="78"/>
      <c r="C942" s="78"/>
      <c r="D942" s="76"/>
      <c r="E942" s="77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</row>
    <row r="943" s="49" customFormat="1" ht="15.75" customHeight="1" spans="1:17">
      <c r="A943" s="74" t="s">
        <v>81</v>
      </c>
      <c r="B943" s="79"/>
      <c r="C943" s="78"/>
      <c r="D943" s="76"/>
      <c r="E943" s="77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</row>
    <row r="944" s="49" customFormat="1" ht="15.75" customHeight="1" spans="1:17">
      <c r="A944" s="74" t="s">
        <v>82</v>
      </c>
      <c r="B944" s="79"/>
      <c r="C944" s="78"/>
      <c r="D944" s="76"/>
      <c r="E944" s="77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="49" customFormat="1" ht="15.75" customHeight="1" spans="1:17">
      <c r="A945" s="74" t="s">
        <v>767</v>
      </c>
      <c r="B945" s="79"/>
      <c r="C945" s="78"/>
      <c r="D945" s="76"/>
      <c r="E945" s="77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</row>
    <row r="946" s="49" customFormat="1" ht="15.75" customHeight="1" spans="1:17">
      <c r="A946" s="74" t="s">
        <v>777</v>
      </c>
      <c r="B946" s="79"/>
      <c r="C946" s="78"/>
      <c r="D946" s="76"/>
      <c r="E946" s="77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</row>
    <row r="947" s="49" customFormat="1" ht="15.75" customHeight="1" spans="1:17">
      <c r="A947" s="74" t="s">
        <v>778</v>
      </c>
      <c r="B947" s="79"/>
      <c r="C947" s="78"/>
      <c r="D947" s="76"/>
      <c r="E947" s="77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</row>
    <row r="948" s="49" customFormat="1" ht="15.75" customHeight="1" spans="1:17">
      <c r="A948" s="74" t="s">
        <v>779</v>
      </c>
      <c r="B948" s="75">
        <f>SUM(B949,B950,B951,B952)</f>
        <v>0</v>
      </c>
      <c r="C948" s="75">
        <f>SUM(C949,C950,C951,C952)</f>
        <v>0</v>
      </c>
      <c r="D948" s="76">
        <f>C948-B948</f>
        <v>0</v>
      </c>
      <c r="E948" s="77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</row>
    <row r="949" s="49" customFormat="1" ht="15.75" customHeight="1" spans="1:17">
      <c r="A949" s="74" t="s">
        <v>780</v>
      </c>
      <c r="B949" s="78"/>
      <c r="C949" s="78"/>
      <c r="D949" s="76"/>
      <c r="E949" s="77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</row>
    <row r="950" s="49" customFormat="1" ht="15.75" customHeight="1" spans="1:17">
      <c r="A950" s="74" t="s">
        <v>781</v>
      </c>
      <c r="B950" s="79"/>
      <c r="C950" s="78"/>
      <c r="D950" s="76"/>
      <c r="E950" s="77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="49" customFormat="1" ht="15.75" customHeight="1" spans="1:17">
      <c r="A951" s="74" t="s">
        <v>782</v>
      </c>
      <c r="B951" s="79"/>
      <c r="C951" s="78"/>
      <c r="D951" s="76"/>
      <c r="E951" s="77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</row>
    <row r="952" s="49" customFormat="1" ht="15.75" customHeight="1" spans="1:17">
      <c r="A952" s="74" t="s">
        <v>783</v>
      </c>
      <c r="B952" s="79"/>
      <c r="C952" s="78"/>
      <c r="D952" s="76"/>
      <c r="E952" s="77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</row>
    <row r="953" s="49" customFormat="1" ht="15.75" customHeight="1" spans="1:17">
      <c r="A953" s="74" t="s">
        <v>784</v>
      </c>
      <c r="B953" s="75">
        <f>SUM(B954,B955)</f>
        <v>0</v>
      </c>
      <c r="C953" s="75">
        <f>SUM(C954,C955)</f>
        <v>0</v>
      </c>
      <c r="D953" s="76">
        <f>C953-B953</f>
        <v>0</v>
      </c>
      <c r="E953" s="77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</row>
    <row r="954" s="49" customFormat="1" ht="15.75" customHeight="1" spans="1:17">
      <c r="A954" s="74" t="s">
        <v>785</v>
      </c>
      <c r="B954" s="78"/>
      <c r="C954" s="78"/>
      <c r="D954" s="76"/>
      <c r="E954" s="77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</row>
    <row r="955" s="49" customFormat="1" ht="15.75" customHeight="1" spans="1:17">
      <c r="A955" s="74" t="s">
        <v>786</v>
      </c>
      <c r="B955" s="78"/>
      <c r="C955" s="78"/>
      <c r="D955" s="76"/>
      <c r="E955" s="77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</row>
    <row r="956" s="49" customFormat="1" ht="15.75" customHeight="1" spans="1:17">
      <c r="A956" s="74" t="s">
        <v>62</v>
      </c>
      <c r="B956" s="75">
        <f>SUM(B957,B967,B983,B988,B999,B1006,B1014)</f>
        <v>2814</v>
      </c>
      <c r="C956" s="75">
        <f>SUM(C957,C967,C983,C988,C999,C1006,C1014)</f>
        <v>2386</v>
      </c>
      <c r="D956" s="76">
        <f>C956-B956</f>
        <v>-428</v>
      </c>
      <c r="E956" s="77">
        <f>D956/B956</f>
        <v>-0.152096659559346</v>
      </c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="49" customFormat="1" ht="15.75" customHeight="1" spans="1:17">
      <c r="A957" s="74" t="s">
        <v>787</v>
      </c>
      <c r="B957" s="75">
        <f>SUM(B958,B959,B960,B961,B962,B963,B964,B965,B966)</f>
        <v>0</v>
      </c>
      <c r="C957" s="75">
        <f>SUM(C958,C959,C960,C961,C962,C963,C964,C965,C966)</f>
        <v>0</v>
      </c>
      <c r="D957" s="76">
        <f>C957-B957</f>
        <v>0</v>
      </c>
      <c r="E957" s="77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</row>
    <row r="958" s="49" customFormat="1" ht="15.75" customHeight="1" spans="1:17">
      <c r="A958" s="74" t="s">
        <v>80</v>
      </c>
      <c r="B958" s="78"/>
      <c r="C958" s="78"/>
      <c r="D958" s="76"/>
      <c r="E958" s="77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</row>
    <row r="959" s="49" customFormat="1" ht="15.75" customHeight="1" spans="1:17">
      <c r="A959" s="74" t="s">
        <v>81</v>
      </c>
      <c r="B959" s="79"/>
      <c r="C959" s="78"/>
      <c r="D959" s="76"/>
      <c r="E959" s="77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</row>
    <row r="960" s="49" customFormat="1" ht="15.75" customHeight="1" spans="1:17">
      <c r="A960" s="74" t="s">
        <v>82</v>
      </c>
      <c r="B960" s="79"/>
      <c r="C960" s="78"/>
      <c r="D960" s="76"/>
      <c r="E960" s="77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</row>
    <row r="961" s="49" customFormat="1" ht="15.75" customHeight="1" spans="1:17">
      <c r="A961" s="74" t="s">
        <v>788</v>
      </c>
      <c r="B961" s="79"/>
      <c r="C961" s="78"/>
      <c r="D961" s="76"/>
      <c r="E961" s="77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</row>
    <row r="962" s="49" customFormat="1" ht="15.75" customHeight="1" spans="1:17">
      <c r="A962" s="74" t="s">
        <v>789</v>
      </c>
      <c r="B962" s="79"/>
      <c r="C962" s="78"/>
      <c r="D962" s="76"/>
      <c r="E962" s="77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="49" customFormat="1" ht="15.75" customHeight="1" spans="1:17">
      <c r="A963" s="74" t="s">
        <v>790</v>
      </c>
      <c r="B963" s="79"/>
      <c r="C963" s="78"/>
      <c r="D963" s="76"/>
      <c r="E963" s="77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</row>
    <row r="964" s="49" customFormat="1" ht="15.75" customHeight="1" spans="1:17">
      <c r="A964" s="74" t="s">
        <v>791</v>
      </c>
      <c r="B964" s="79"/>
      <c r="C964" s="78"/>
      <c r="D964" s="76"/>
      <c r="E964" s="77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</row>
    <row r="965" s="49" customFormat="1" ht="15.75" customHeight="1" spans="1:17">
      <c r="A965" s="74" t="s">
        <v>792</v>
      </c>
      <c r="B965" s="79"/>
      <c r="C965" s="78"/>
      <c r="D965" s="76"/>
      <c r="E965" s="77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</row>
    <row r="966" s="49" customFormat="1" ht="15.75" customHeight="1" spans="1:17">
      <c r="A966" s="74" t="s">
        <v>793</v>
      </c>
      <c r="B966" s="79"/>
      <c r="C966" s="78"/>
      <c r="D966" s="76"/>
      <c r="E966" s="77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</row>
    <row r="967" s="49" customFormat="1" ht="15.75" customHeight="1" spans="1:17">
      <c r="A967" s="74" t="s">
        <v>794</v>
      </c>
      <c r="B967" s="80">
        <f>SUM(B968,B969,B970,B971,B972,B973,B974,B975,B976,B977,B978,B979,B980,B981,B982)</f>
        <v>0</v>
      </c>
      <c r="C967" s="80">
        <f>SUM(C968,C969,C970,C971,C972,C973,C974,C975,C976,C977,C978,C979,C980,C981,C982)</f>
        <v>0</v>
      </c>
      <c r="D967" s="76">
        <f>C967-B967</f>
        <v>0</v>
      </c>
      <c r="E967" s="77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</row>
    <row r="968" s="49" customFormat="1" ht="15.75" customHeight="1" spans="1:17">
      <c r="A968" s="74" t="s">
        <v>80</v>
      </c>
      <c r="B968" s="78"/>
      <c r="C968" s="78"/>
      <c r="D968" s="76"/>
      <c r="E968" s="77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="49" customFormat="1" ht="15.75" customHeight="1" spans="1:17">
      <c r="A969" s="74" t="s">
        <v>81</v>
      </c>
      <c r="B969" s="79"/>
      <c r="C969" s="78"/>
      <c r="D969" s="76"/>
      <c r="E969" s="77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</row>
    <row r="970" s="49" customFormat="1" ht="15.75" customHeight="1" spans="1:17">
      <c r="A970" s="74" t="s">
        <v>82</v>
      </c>
      <c r="B970" s="79"/>
      <c r="C970" s="78"/>
      <c r="D970" s="76"/>
      <c r="E970" s="77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</row>
    <row r="971" s="49" customFormat="1" ht="15.75" customHeight="1" spans="1:17">
      <c r="A971" s="74" t="s">
        <v>795</v>
      </c>
      <c r="B971" s="79"/>
      <c r="C971" s="78"/>
      <c r="D971" s="76"/>
      <c r="E971" s="77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</row>
    <row r="972" s="49" customFormat="1" ht="15.75" customHeight="1" spans="1:17">
      <c r="A972" s="74" t="s">
        <v>796</v>
      </c>
      <c r="B972" s="79"/>
      <c r="C972" s="78"/>
      <c r="D972" s="76"/>
      <c r="E972" s="77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</row>
    <row r="973" s="49" customFormat="1" ht="15.75" customHeight="1" spans="1:17">
      <c r="A973" s="74" t="s">
        <v>797</v>
      </c>
      <c r="B973" s="79"/>
      <c r="C973" s="78"/>
      <c r="D973" s="76"/>
      <c r="E973" s="77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</row>
    <row r="974" s="49" customFormat="1" ht="15.75" customHeight="1" spans="1:17">
      <c r="A974" s="74" t="s">
        <v>798</v>
      </c>
      <c r="B974" s="79"/>
      <c r="C974" s="78"/>
      <c r="D974" s="76"/>
      <c r="E974" s="77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="49" customFormat="1" ht="15.75" customHeight="1" spans="1:17">
      <c r="A975" s="74" t="s">
        <v>799</v>
      </c>
      <c r="B975" s="79"/>
      <c r="C975" s="78"/>
      <c r="D975" s="76"/>
      <c r="E975" s="77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</row>
    <row r="976" s="49" customFormat="1" ht="15.75" customHeight="1" spans="1:17">
      <c r="A976" s="74" t="s">
        <v>800</v>
      </c>
      <c r="B976" s="79"/>
      <c r="C976" s="78"/>
      <c r="D976" s="76"/>
      <c r="E976" s="77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</row>
    <row r="977" s="49" customFormat="1" ht="15.75" customHeight="1" spans="1:17">
      <c r="A977" s="74" t="s">
        <v>801</v>
      </c>
      <c r="B977" s="79"/>
      <c r="C977" s="78"/>
      <c r="D977" s="76"/>
      <c r="E977" s="77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</row>
    <row r="978" s="49" customFormat="1" ht="15.75" customHeight="1" spans="1:17">
      <c r="A978" s="74" t="s">
        <v>802</v>
      </c>
      <c r="B978" s="79"/>
      <c r="C978" s="78"/>
      <c r="D978" s="76"/>
      <c r="E978" s="77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</row>
    <row r="979" s="49" customFormat="1" ht="15.75" customHeight="1" spans="1:17">
      <c r="A979" s="74" t="s">
        <v>803</v>
      </c>
      <c r="B979" s="79"/>
      <c r="C979" s="78"/>
      <c r="D979" s="76"/>
      <c r="E979" s="77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</row>
    <row r="980" s="49" customFormat="1" ht="15.75" customHeight="1" spans="1:17">
      <c r="A980" s="74" t="s">
        <v>804</v>
      </c>
      <c r="B980" s="79"/>
      <c r="C980" s="78"/>
      <c r="D980" s="76"/>
      <c r="E980" s="77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="49" customFormat="1" ht="15.75" customHeight="1" spans="1:17">
      <c r="A981" s="74" t="s">
        <v>805</v>
      </c>
      <c r="B981" s="79"/>
      <c r="C981" s="78"/>
      <c r="D981" s="76"/>
      <c r="E981" s="77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</row>
    <row r="982" s="49" customFormat="1" ht="15.75" customHeight="1" spans="1:17">
      <c r="A982" s="74" t="s">
        <v>806</v>
      </c>
      <c r="B982" s="79"/>
      <c r="C982" s="78"/>
      <c r="D982" s="76"/>
      <c r="E982" s="77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</row>
    <row r="983" s="49" customFormat="1" ht="15.75" customHeight="1" spans="1:17">
      <c r="A983" s="74" t="s">
        <v>807</v>
      </c>
      <c r="B983" s="75">
        <f>SUM(B984,B985,B986,B987)</f>
        <v>0</v>
      </c>
      <c r="C983" s="75">
        <f>SUM(C984,C985,C986,C987)</f>
        <v>0</v>
      </c>
      <c r="D983" s="76">
        <f>C983-B983</f>
        <v>0</v>
      </c>
      <c r="E983" s="77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</row>
    <row r="984" s="49" customFormat="1" ht="15.75" customHeight="1" spans="1:17">
      <c r="A984" s="74" t="s">
        <v>80</v>
      </c>
      <c r="B984" s="78"/>
      <c r="C984" s="78"/>
      <c r="D984" s="76"/>
      <c r="E984" s="77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</row>
    <row r="985" s="49" customFormat="1" ht="15.75" customHeight="1" spans="1:17">
      <c r="A985" s="74" t="s">
        <v>81</v>
      </c>
      <c r="B985" s="78"/>
      <c r="C985" s="78"/>
      <c r="D985" s="76"/>
      <c r="E985" s="77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</row>
    <row r="986" s="49" customFormat="1" ht="15.75" customHeight="1" spans="1:17">
      <c r="A986" s="74" t="s">
        <v>82</v>
      </c>
      <c r="B986" s="78"/>
      <c r="C986" s="78"/>
      <c r="D986" s="76"/>
      <c r="E986" s="77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="49" customFormat="1" ht="15.75" customHeight="1" spans="1:17">
      <c r="A987" s="74" t="s">
        <v>808</v>
      </c>
      <c r="B987" s="78"/>
      <c r="C987" s="78"/>
      <c r="D987" s="76"/>
      <c r="E987" s="77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</row>
    <row r="988" s="49" customFormat="1" ht="15.75" customHeight="1" spans="1:17">
      <c r="A988" s="74" t="s">
        <v>809</v>
      </c>
      <c r="B988" s="80">
        <f>SUM(B989,B990,B991,B992,B993,B994,B995,B996,B997,B998)</f>
        <v>0</v>
      </c>
      <c r="C988" s="80">
        <f>SUM(C989,C990,C991,C992,C993,C994,C995,C996,C997,C998)</f>
        <v>0</v>
      </c>
      <c r="D988" s="76">
        <f>C988-B988</f>
        <v>0</v>
      </c>
      <c r="E988" s="77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</row>
    <row r="989" s="49" customFormat="1" ht="15.75" customHeight="1" spans="1:17">
      <c r="A989" s="74" t="s">
        <v>80</v>
      </c>
      <c r="B989" s="78"/>
      <c r="C989" s="78"/>
      <c r="D989" s="76"/>
      <c r="E989" s="77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</row>
    <row r="990" s="49" customFormat="1" ht="15.75" customHeight="1" spans="1:17">
      <c r="A990" s="74" t="s">
        <v>81</v>
      </c>
      <c r="B990" s="79"/>
      <c r="C990" s="78"/>
      <c r="D990" s="76"/>
      <c r="E990" s="77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</row>
    <row r="991" s="49" customFormat="1" ht="15.75" customHeight="1" spans="1:17">
      <c r="A991" s="74" t="s">
        <v>82</v>
      </c>
      <c r="B991" s="79"/>
      <c r="C991" s="78"/>
      <c r="D991" s="76"/>
      <c r="E991" s="77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</row>
    <row r="992" s="49" customFormat="1" ht="15.75" customHeight="1" spans="1:17">
      <c r="A992" s="74" t="s">
        <v>810</v>
      </c>
      <c r="B992" s="79"/>
      <c r="C992" s="78"/>
      <c r="D992" s="76"/>
      <c r="E992" s="77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="49" customFormat="1" ht="15.75" customHeight="1" spans="1:17">
      <c r="A993" s="74" t="s">
        <v>811</v>
      </c>
      <c r="B993" s="79"/>
      <c r="C993" s="78"/>
      <c r="D993" s="76"/>
      <c r="E993" s="77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</row>
    <row r="994" s="49" customFormat="1" ht="15.75" customHeight="1" spans="1:17">
      <c r="A994" s="74" t="s">
        <v>812</v>
      </c>
      <c r="B994" s="79"/>
      <c r="C994" s="78"/>
      <c r="D994" s="76"/>
      <c r="E994" s="77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</row>
    <row r="995" s="49" customFormat="1" ht="15.75" customHeight="1" spans="1:17">
      <c r="A995" s="74" t="s">
        <v>813</v>
      </c>
      <c r="B995" s="79"/>
      <c r="C995" s="78"/>
      <c r="D995" s="76"/>
      <c r="E995" s="77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</row>
    <row r="996" s="49" customFormat="1" ht="15.75" customHeight="1" spans="1:17">
      <c r="A996" s="74" t="s">
        <v>814</v>
      </c>
      <c r="B996" s="79"/>
      <c r="C996" s="78"/>
      <c r="D996" s="76"/>
      <c r="E996" s="77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</row>
    <row r="997" s="49" customFormat="1" ht="15.75" customHeight="1" spans="1:17">
      <c r="A997" s="74" t="s">
        <v>89</v>
      </c>
      <c r="B997" s="79"/>
      <c r="C997" s="78"/>
      <c r="D997" s="76"/>
      <c r="E997" s="77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</row>
    <row r="998" s="49" customFormat="1" ht="15.75" customHeight="1" spans="1:17">
      <c r="A998" s="74" t="s">
        <v>815</v>
      </c>
      <c r="B998" s="79"/>
      <c r="C998" s="78"/>
      <c r="D998" s="76"/>
      <c r="E998" s="77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="49" customFormat="1" ht="15.75" customHeight="1" spans="1:17">
      <c r="A999" s="74" t="s">
        <v>816</v>
      </c>
      <c r="B999" s="75">
        <f>SUM(B1000,B1001,B1002,B1003,B1004,B1005)</f>
        <v>0</v>
      </c>
      <c r="C999" s="75">
        <f>SUM(C1000,C1001,C1002,C1003,C1004,C1005)</f>
        <v>0</v>
      </c>
      <c r="D999" s="76">
        <f>C999-B999</f>
        <v>0</v>
      </c>
      <c r="E999" s="77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</row>
    <row r="1000" s="49" customFormat="1" ht="15.75" customHeight="1" spans="1:17">
      <c r="A1000" s="74" t="s">
        <v>80</v>
      </c>
      <c r="B1000" s="78"/>
      <c r="C1000" s="78"/>
      <c r="D1000" s="76"/>
      <c r="E1000" s="77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</row>
    <row r="1001" s="49" customFormat="1" ht="15.75" customHeight="1" spans="1:17">
      <c r="A1001" s="74" t="s">
        <v>81</v>
      </c>
      <c r="B1001" s="79"/>
      <c r="C1001" s="78"/>
      <c r="D1001" s="76"/>
      <c r="E1001" s="77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</row>
    <row r="1002" s="49" customFormat="1" ht="15.75" customHeight="1" spans="1:17">
      <c r="A1002" s="74" t="s">
        <v>82</v>
      </c>
      <c r="B1002" s="79"/>
      <c r="C1002" s="78"/>
      <c r="D1002" s="76"/>
      <c r="E1002" s="77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</row>
    <row r="1003" s="49" customFormat="1" ht="15.75" customHeight="1" spans="1:17">
      <c r="A1003" s="74" t="s">
        <v>817</v>
      </c>
      <c r="B1003" s="79"/>
      <c r="C1003" s="78"/>
      <c r="D1003" s="76"/>
      <c r="E1003" s="77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</row>
    <row r="1004" s="49" customFormat="1" ht="15.75" customHeight="1" spans="1:17">
      <c r="A1004" s="74" t="s">
        <v>818</v>
      </c>
      <c r="B1004" s="79"/>
      <c r="C1004" s="78"/>
      <c r="D1004" s="76"/>
      <c r="E1004" s="77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="49" customFormat="1" ht="15.75" customHeight="1" spans="1:17">
      <c r="A1005" s="74" t="s">
        <v>819</v>
      </c>
      <c r="B1005" s="79"/>
      <c r="C1005" s="78"/>
      <c r="D1005" s="76"/>
      <c r="E1005" s="77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</row>
    <row r="1006" s="49" customFormat="1" ht="15.75" customHeight="1" spans="1:17">
      <c r="A1006" s="74" t="s">
        <v>820</v>
      </c>
      <c r="B1006" s="75">
        <f>SUM(B1007,B1008,B1009,B1010,B1011,B1012,B1013)</f>
        <v>2814</v>
      </c>
      <c r="C1006" s="75">
        <f>SUM(C1007,C1008,C1009,C1010,C1011,C1012,C1013)</f>
        <v>2386</v>
      </c>
      <c r="D1006" s="76">
        <f>C1006-B1006</f>
        <v>-428</v>
      </c>
      <c r="E1006" s="77">
        <f>D1006/B1006</f>
        <v>-0.152096659559346</v>
      </c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</row>
    <row r="1007" s="49" customFormat="1" ht="15.75" customHeight="1" spans="1:17">
      <c r="A1007" s="74" t="s">
        <v>80</v>
      </c>
      <c r="B1007" s="78"/>
      <c r="C1007" s="78"/>
      <c r="D1007" s="76"/>
      <c r="E1007" s="77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</row>
    <row r="1008" s="49" customFormat="1" ht="15.75" customHeight="1" spans="1:17">
      <c r="A1008" s="74" t="s">
        <v>81</v>
      </c>
      <c r="B1008" s="79"/>
      <c r="C1008" s="78"/>
      <c r="D1008" s="76"/>
      <c r="E1008" s="77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</row>
    <row r="1009" s="49" customFormat="1" ht="15.75" customHeight="1" spans="1:17">
      <c r="A1009" s="74" t="s">
        <v>82</v>
      </c>
      <c r="B1009" s="79"/>
      <c r="C1009" s="78"/>
      <c r="D1009" s="76"/>
      <c r="E1009" s="77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</row>
    <row r="1010" s="49" customFormat="1" ht="15.75" customHeight="1" spans="1:17">
      <c r="A1010" s="74" t="s">
        <v>821</v>
      </c>
      <c r="B1010" s="79"/>
      <c r="C1010" s="78"/>
      <c r="D1010" s="76"/>
      <c r="E1010" s="77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</row>
    <row r="1011" s="49" customFormat="1" ht="15.75" customHeight="1" spans="1:17">
      <c r="A1011" s="74" t="s">
        <v>822</v>
      </c>
      <c r="B1011" s="79"/>
      <c r="C1011" s="78"/>
      <c r="D1011" s="76"/>
      <c r="E1011" s="77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</row>
    <row r="1012" s="49" customFormat="1" ht="15.75" customHeight="1" spans="1:17">
      <c r="A1012" s="74" t="s">
        <v>823</v>
      </c>
      <c r="B1012" s="79"/>
      <c r="C1012" s="78"/>
      <c r="D1012" s="76"/>
      <c r="E1012" s="77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</row>
    <row r="1013" s="49" customFormat="1" ht="15.75" customHeight="1" spans="1:17">
      <c r="A1013" s="74" t="s">
        <v>824</v>
      </c>
      <c r="B1013" s="79">
        <v>2814</v>
      </c>
      <c r="C1013" s="78">
        <v>2386</v>
      </c>
      <c r="D1013" s="76">
        <f>C1013-B1013</f>
        <v>-428</v>
      </c>
      <c r="E1013" s="77">
        <f>D1013/B1013</f>
        <v>-0.152096659559346</v>
      </c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</row>
    <row r="1014" s="49" customFormat="1" ht="15.75" customHeight="1" spans="1:17">
      <c r="A1014" s="74" t="s">
        <v>825</v>
      </c>
      <c r="B1014" s="75">
        <f>SUM(B1015,B1016,B1017,B1018,B1019)</f>
        <v>0</v>
      </c>
      <c r="C1014" s="75">
        <f>SUM(C1015,C1016,C1017,C1018,C1019)</f>
        <v>0</v>
      </c>
      <c r="D1014" s="76">
        <f>C1014-B1014</f>
        <v>0</v>
      </c>
      <c r="E1014" s="77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</row>
    <row r="1015" s="49" customFormat="1" ht="15.75" customHeight="1" spans="1:17">
      <c r="A1015" s="74" t="s">
        <v>826</v>
      </c>
      <c r="B1015" s="78"/>
      <c r="C1015" s="78"/>
      <c r="D1015" s="76"/>
      <c r="E1015" s="77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</row>
    <row r="1016" s="49" customFormat="1" ht="15.75" customHeight="1" spans="1:17">
      <c r="A1016" s="74" t="s">
        <v>827</v>
      </c>
      <c r="B1016" s="79"/>
      <c r="C1016" s="78"/>
      <c r="D1016" s="76"/>
      <c r="E1016" s="77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="49" customFormat="1" ht="15.75" customHeight="1" spans="1:17">
      <c r="A1017" s="74" t="s">
        <v>828</v>
      </c>
      <c r="B1017" s="79"/>
      <c r="C1017" s="78"/>
      <c r="D1017" s="76"/>
      <c r="E1017" s="77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</row>
    <row r="1018" s="49" customFormat="1" ht="15.75" customHeight="1" spans="1:17">
      <c r="A1018" s="74" t="s">
        <v>829</v>
      </c>
      <c r="B1018" s="79"/>
      <c r="C1018" s="78"/>
      <c r="D1018" s="76"/>
      <c r="E1018" s="77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</row>
    <row r="1019" s="49" customFormat="1" ht="15.75" customHeight="1" spans="1:17">
      <c r="A1019" s="74" t="s">
        <v>830</v>
      </c>
      <c r="B1019" s="79"/>
      <c r="C1019" s="78"/>
      <c r="D1019" s="76"/>
      <c r="E1019" s="77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</row>
    <row r="1020" s="49" customFormat="1" ht="15.75" customHeight="1" spans="1:17">
      <c r="A1020" s="74" t="s">
        <v>63</v>
      </c>
      <c r="B1020" s="75">
        <f>SUM(B1021,B1031,B1037)</f>
        <v>145</v>
      </c>
      <c r="C1020" s="75">
        <f>SUM(C1021,C1031,C1037)</f>
        <v>0</v>
      </c>
      <c r="D1020" s="76">
        <f>C1020-B1020</f>
        <v>-145</v>
      </c>
      <c r="E1020" s="77">
        <f>D1020/B1020</f>
        <v>-1</v>
      </c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</row>
    <row r="1021" s="49" customFormat="1" ht="15.75" customHeight="1" spans="1:17">
      <c r="A1021" s="74" t="s">
        <v>831</v>
      </c>
      <c r="B1021" s="75">
        <f>SUM(B1022,B1023,B1024,B1025,B1026,B1027,B1028,B1029,B1030)</f>
        <v>145</v>
      </c>
      <c r="C1021" s="75">
        <f>SUM(C1022,C1023,C1024,C1025,C1026,C1027,C1028,C1029,C1030)</f>
        <v>0</v>
      </c>
      <c r="D1021" s="76">
        <f>C1021-B1021</f>
        <v>-145</v>
      </c>
      <c r="E1021" s="77">
        <f>D1021/B1021</f>
        <v>-1</v>
      </c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</row>
    <row r="1022" s="49" customFormat="1" ht="15.75" customHeight="1" spans="1:17">
      <c r="A1022" s="74" t="s">
        <v>80</v>
      </c>
      <c r="B1022" s="78">
        <v>0</v>
      </c>
      <c r="C1022" s="78">
        <v>0</v>
      </c>
      <c r="D1022" s="76">
        <f>C1022-B1022</f>
        <v>0</v>
      </c>
      <c r="E1022" s="77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="49" customFormat="1" ht="15.75" customHeight="1" spans="1:17">
      <c r="A1023" s="74" t="s">
        <v>81</v>
      </c>
      <c r="B1023" s="79">
        <v>95</v>
      </c>
      <c r="C1023" s="78">
        <v>0</v>
      </c>
      <c r="D1023" s="76">
        <f>C1023-B1023</f>
        <v>-95</v>
      </c>
      <c r="E1023" s="77">
        <f>D1023/B1023</f>
        <v>-1</v>
      </c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</row>
    <row r="1024" s="49" customFormat="1" ht="15.75" customHeight="1" spans="1:17">
      <c r="A1024" s="74" t="s">
        <v>82</v>
      </c>
      <c r="B1024" s="79"/>
      <c r="C1024" s="78"/>
      <c r="D1024" s="76"/>
      <c r="E1024" s="77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</row>
    <row r="1025" s="49" customFormat="1" ht="15.75" customHeight="1" spans="1:17">
      <c r="A1025" s="74" t="s">
        <v>832</v>
      </c>
      <c r="B1025" s="79"/>
      <c r="C1025" s="78"/>
      <c r="D1025" s="76"/>
      <c r="E1025" s="77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</row>
    <row r="1026" s="49" customFormat="1" ht="15.75" customHeight="1" spans="1:17">
      <c r="A1026" s="74" t="s">
        <v>833</v>
      </c>
      <c r="B1026" s="79"/>
      <c r="C1026" s="78"/>
      <c r="D1026" s="76"/>
      <c r="E1026" s="77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</row>
    <row r="1027" s="49" customFormat="1" ht="15.75" customHeight="1" spans="1:17">
      <c r="A1027" s="74" t="s">
        <v>834</v>
      </c>
      <c r="B1027" s="79"/>
      <c r="C1027" s="78"/>
      <c r="D1027" s="76"/>
      <c r="E1027" s="77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</row>
    <row r="1028" s="49" customFormat="1" ht="15.75" customHeight="1" spans="1:17">
      <c r="A1028" s="74" t="s">
        <v>835</v>
      </c>
      <c r="B1028" s="79"/>
      <c r="C1028" s="78"/>
      <c r="D1028" s="76"/>
      <c r="E1028" s="77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="49" customFormat="1" ht="15.75" customHeight="1" spans="1:17">
      <c r="A1029" s="74" t="s">
        <v>89</v>
      </c>
      <c r="B1029" s="79"/>
      <c r="C1029" s="78"/>
      <c r="D1029" s="76"/>
      <c r="E1029" s="77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</row>
    <row r="1030" s="49" customFormat="1" ht="15.75" customHeight="1" spans="1:17">
      <c r="A1030" s="74" t="s">
        <v>836</v>
      </c>
      <c r="B1030" s="79">
        <v>50</v>
      </c>
      <c r="C1030" s="78">
        <v>0</v>
      </c>
      <c r="D1030" s="76">
        <f>C1030-B1030</f>
        <v>-50</v>
      </c>
      <c r="E1030" s="77">
        <f>D1030/B1030</f>
        <v>-1</v>
      </c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</row>
    <row r="1031" s="49" customFormat="1" ht="15.75" customHeight="1" spans="1:17">
      <c r="A1031" s="74" t="s">
        <v>837</v>
      </c>
      <c r="B1031" s="75">
        <f>SUM(B1032,B1033,B1034,B1035,B1036)</f>
        <v>0</v>
      </c>
      <c r="C1031" s="75">
        <f>SUM(C1032,C1033,C1034,C1035,C1036)</f>
        <v>0</v>
      </c>
      <c r="D1031" s="76">
        <f>C1031-B1031</f>
        <v>0</v>
      </c>
      <c r="E1031" s="77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</row>
    <row r="1032" s="49" customFormat="1" ht="15.75" customHeight="1" spans="1:17">
      <c r="A1032" s="74" t="s">
        <v>80</v>
      </c>
      <c r="B1032" s="78">
        <v>0</v>
      </c>
      <c r="C1032" s="78">
        <v>0</v>
      </c>
      <c r="D1032" s="76">
        <f>C1032-B1032</f>
        <v>0</v>
      </c>
      <c r="E1032" s="77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</row>
    <row r="1033" s="49" customFormat="1" ht="15.75" customHeight="1" spans="1:17">
      <c r="A1033" s="74" t="s">
        <v>81</v>
      </c>
      <c r="B1033" s="79"/>
      <c r="C1033" s="78"/>
      <c r="D1033" s="76"/>
      <c r="E1033" s="77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</row>
    <row r="1034" s="49" customFormat="1" ht="15.75" customHeight="1" spans="1:17">
      <c r="A1034" s="74" t="s">
        <v>82</v>
      </c>
      <c r="B1034" s="79"/>
      <c r="C1034" s="78"/>
      <c r="D1034" s="76"/>
      <c r="E1034" s="77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="49" customFormat="1" ht="15.75" customHeight="1" spans="1:17">
      <c r="A1035" s="74" t="s">
        <v>838</v>
      </c>
      <c r="B1035" s="79"/>
      <c r="C1035" s="78"/>
      <c r="D1035" s="76"/>
      <c r="E1035" s="77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</row>
    <row r="1036" s="49" customFormat="1" ht="15.75" customHeight="1" spans="1:17">
      <c r="A1036" s="74" t="s">
        <v>839</v>
      </c>
      <c r="B1036" s="79">
        <v>0</v>
      </c>
      <c r="C1036" s="78">
        <v>0</v>
      </c>
      <c r="D1036" s="76">
        <f>C1036-B1036</f>
        <v>0</v>
      </c>
      <c r="E1036" s="77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</row>
    <row r="1037" s="49" customFormat="1" ht="15.75" customHeight="1" spans="1:17">
      <c r="A1037" s="74" t="s">
        <v>840</v>
      </c>
      <c r="B1037" s="75">
        <f>SUM(B1038,B1039)</f>
        <v>0</v>
      </c>
      <c r="C1037" s="75">
        <f>SUM(C1038,C1039)</f>
        <v>0</v>
      </c>
      <c r="D1037" s="76">
        <f>C1037-B1037</f>
        <v>0</v>
      </c>
      <c r="E1037" s="77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</row>
    <row r="1038" s="49" customFormat="1" ht="15.75" customHeight="1" spans="1:17">
      <c r="A1038" s="74" t="s">
        <v>841</v>
      </c>
      <c r="B1038" s="78"/>
      <c r="C1038" s="78"/>
      <c r="D1038" s="76"/>
      <c r="E1038" s="77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</row>
    <row r="1039" s="49" customFormat="1" ht="15.75" customHeight="1" spans="1:17">
      <c r="A1039" s="74" t="s">
        <v>842</v>
      </c>
      <c r="B1039" s="78"/>
      <c r="C1039" s="78"/>
      <c r="D1039" s="76"/>
      <c r="E1039" s="77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</row>
    <row r="1040" s="49" customFormat="1" ht="15.75" customHeight="1" spans="1:17">
      <c r="A1040" s="74" t="s">
        <v>64</v>
      </c>
      <c r="B1040" s="75">
        <f>SUM(B1041,B1048,B1058,B1064,B1067)</f>
        <v>0</v>
      </c>
      <c r="C1040" s="75">
        <f>SUM(C1041,C1048,C1058,C1064,C1067)</f>
        <v>0</v>
      </c>
      <c r="D1040" s="76">
        <f>C1040-B1040</f>
        <v>0</v>
      </c>
      <c r="E1040" s="77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="49" customFormat="1" ht="15.75" customHeight="1" spans="1:17">
      <c r="A1041" s="74" t="s">
        <v>843</v>
      </c>
      <c r="B1041" s="75">
        <f>SUM(B1042,B1043,B1044,B1045,B1046,B1047)</f>
        <v>0</v>
      </c>
      <c r="C1041" s="75">
        <f>SUM(C1042,C1043,C1044,C1045,C1046,C1047)</f>
        <v>0</v>
      </c>
      <c r="D1041" s="76">
        <f>C1041-B1041</f>
        <v>0</v>
      </c>
      <c r="E1041" s="77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</row>
    <row r="1042" s="49" customFormat="1" ht="15.75" customHeight="1" spans="1:17">
      <c r="A1042" s="74" t="s">
        <v>80</v>
      </c>
      <c r="B1042" s="78"/>
      <c r="C1042" s="78"/>
      <c r="D1042" s="76"/>
      <c r="E1042" s="77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</row>
    <row r="1043" s="49" customFormat="1" ht="15.75" customHeight="1" spans="1:17">
      <c r="A1043" s="74" t="s">
        <v>81</v>
      </c>
      <c r="B1043" s="79"/>
      <c r="C1043" s="78"/>
      <c r="D1043" s="76"/>
      <c r="E1043" s="77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</row>
    <row r="1044" s="49" customFormat="1" ht="15.75" customHeight="1" spans="1:17">
      <c r="A1044" s="74" t="s">
        <v>82</v>
      </c>
      <c r="B1044" s="79"/>
      <c r="C1044" s="78"/>
      <c r="D1044" s="76"/>
      <c r="E1044" s="77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</row>
    <row r="1045" s="49" customFormat="1" ht="15.75" customHeight="1" spans="1:17">
      <c r="A1045" s="74" t="s">
        <v>844</v>
      </c>
      <c r="B1045" s="79"/>
      <c r="C1045" s="78"/>
      <c r="D1045" s="76"/>
      <c r="E1045" s="77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</row>
    <row r="1046" s="49" customFormat="1" ht="15.75" customHeight="1" spans="1:17">
      <c r="A1046" s="74" t="s">
        <v>89</v>
      </c>
      <c r="B1046" s="79"/>
      <c r="C1046" s="78"/>
      <c r="D1046" s="76"/>
      <c r="E1046" s="77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="49" customFormat="1" ht="15.75" customHeight="1" spans="1:17">
      <c r="A1047" s="74" t="s">
        <v>845</v>
      </c>
      <c r="B1047" s="79"/>
      <c r="C1047" s="78"/>
      <c r="D1047" s="76"/>
      <c r="E1047" s="77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</row>
    <row r="1048" s="49" customFormat="1" ht="15.75" customHeight="1" spans="1:17">
      <c r="A1048" s="74" t="s">
        <v>846</v>
      </c>
      <c r="B1048" s="75">
        <f>SUM(B1049,B1050,B1051,B1052,B1053,B1054,B1055,B1056,B1057)</f>
        <v>0</v>
      </c>
      <c r="C1048" s="75">
        <f>SUM(C1049,C1050,C1051,C1052,C1053,C1054,C1055,C1056,C1057)</f>
        <v>0</v>
      </c>
      <c r="D1048" s="76">
        <f>C1048-B1048</f>
        <v>0</v>
      </c>
      <c r="E1048" s="77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</row>
    <row r="1049" s="49" customFormat="1" ht="15.75" customHeight="1" spans="1:17">
      <c r="A1049" s="74" t="s">
        <v>847</v>
      </c>
      <c r="B1049" s="78"/>
      <c r="C1049" s="78"/>
      <c r="D1049" s="76"/>
      <c r="E1049" s="77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</row>
    <row r="1050" s="49" customFormat="1" ht="15.75" customHeight="1" spans="1:17">
      <c r="A1050" s="74" t="s">
        <v>848</v>
      </c>
      <c r="B1050" s="79"/>
      <c r="C1050" s="78"/>
      <c r="D1050" s="76"/>
      <c r="E1050" s="77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</row>
    <row r="1051" s="49" customFormat="1" ht="15.75" customHeight="1" spans="1:17">
      <c r="A1051" s="74" t="s">
        <v>849</v>
      </c>
      <c r="B1051" s="79"/>
      <c r="C1051" s="78"/>
      <c r="D1051" s="76"/>
      <c r="E1051" s="77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</row>
    <row r="1052" s="49" customFormat="1" ht="15.75" customHeight="1" spans="1:17">
      <c r="A1052" s="74" t="s">
        <v>850</v>
      </c>
      <c r="B1052" s="79"/>
      <c r="C1052" s="78"/>
      <c r="D1052" s="76"/>
      <c r="E1052" s="77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="49" customFormat="1" ht="15.75" customHeight="1" spans="1:17">
      <c r="A1053" s="74" t="s">
        <v>851</v>
      </c>
      <c r="B1053" s="79"/>
      <c r="C1053" s="78"/>
      <c r="D1053" s="76"/>
      <c r="E1053" s="77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</row>
    <row r="1054" s="49" customFormat="1" ht="15.75" customHeight="1" spans="1:17">
      <c r="A1054" s="74" t="s">
        <v>852</v>
      </c>
      <c r="B1054" s="79"/>
      <c r="C1054" s="78"/>
      <c r="D1054" s="76"/>
      <c r="E1054" s="77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</row>
    <row r="1055" s="49" customFormat="1" ht="15.75" customHeight="1" spans="1:17">
      <c r="A1055" s="74" t="s">
        <v>853</v>
      </c>
      <c r="B1055" s="79"/>
      <c r="C1055" s="78"/>
      <c r="D1055" s="76"/>
      <c r="E1055" s="77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</row>
    <row r="1056" s="49" customFormat="1" ht="15.75" customHeight="1" spans="1:17">
      <c r="A1056" s="74" t="s">
        <v>854</v>
      </c>
      <c r="B1056" s="79"/>
      <c r="C1056" s="78"/>
      <c r="D1056" s="76"/>
      <c r="E1056" s="77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</row>
    <row r="1057" s="49" customFormat="1" ht="15.75" customHeight="1" spans="1:17">
      <c r="A1057" s="74" t="s">
        <v>855</v>
      </c>
      <c r="B1057" s="79"/>
      <c r="C1057" s="78"/>
      <c r="D1057" s="76"/>
      <c r="E1057" s="77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</row>
    <row r="1058" s="49" customFormat="1" ht="15.75" customHeight="1" spans="1:17">
      <c r="A1058" s="74" t="s">
        <v>856</v>
      </c>
      <c r="B1058" s="75">
        <f>SUM(B1059,B1060,B1061,B1062,B1063)</f>
        <v>0</v>
      </c>
      <c r="C1058" s="75">
        <f>SUM(C1059,C1060,C1061,C1062,C1063)</f>
        <v>0</v>
      </c>
      <c r="D1058" s="76">
        <f>C1058-B1058</f>
        <v>0</v>
      </c>
      <c r="E1058" s="77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="49" customFormat="1" ht="15.75" customHeight="1" spans="1:17">
      <c r="A1059" s="74" t="s">
        <v>857</v>
      </c>
      <c r="B1059" s="78"/>
      <c r="C1059" s="78"/>
      <c r="D1059" s="76"/>
      <c r="E1059" s="77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</row>
    <row r="1060" s="49" customFormat="1" ht="15.75" customHeight="1" spans="1:17">
      <c r="A1060" s="74" t="s">
        <v>858</v>
      </c>
      <c r="B1060" s="79"/>
      <c r="C1060" s="78"/>
      <c r="D1060" s="76"/>
      <c r="E1060" s="77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</row>
    <row r="1061" s="49" customFormat="1" ht="15.75" customHeight="1" spans="1:17">
      <c r="A1061" s="74" t="s">
        <v>859</v>
      </c>
      <c r="B1061" s="79"/>
      <c r="C1061" s="78"/>
      <c r="D1061" s="76"/>
      <c r="E1061" s="77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</row>
    <row r="1062" s="49" customFormat="1" ht="15.75" customHeight="1" spans="1:17">
      <c r="A1062" s="74" t="s">
        <v>860</v>
      </c>
      <c r="B1062" s="79"/>
      <c r="C1062" s="78"/>
      <c r="D1062" s="76"/>
      <c r="E1062" s="77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</row>
    <row r="1063" s="49" customFormat="1" ht="15.75" customHeight="1" spans="1:17">
      <c r="A1063" s="74" t="s">
        <v>861</v>
      </c>
      <c r="B1063" s="79"/>
      <c r="C1063" s="78"/>
      <c r="D1063" s="76"/>
      <c r="E1063" s="77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</row>
    <row r="1064" s="49" customFormat="1" ht="15.75" customHeight="1" spans="1:17">
      <c r="A1064" s="74" t="s">
        <v>862</v>
      </c>
      <c r="B1064" s="75">
        <f>SUM(B1065,B1066)</f>
        <v>0</v>
      </c>
      <c r="C1064" s="75">
        <f>SUM(C1065,C1066)</f>
        <v>0</v>
      </c>
      <c r="D1064" s="76">
        <f>C1064-B1064</f>
        <v>0</v>
      </c>
      <c r="E1064" s="77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="49" customFormat="1" ht="15.75" customHeight="1" spans="1:17">
      <c r="A1065" s="74" t="s">
        <v>863</v>
      </c>
      <c r="B1065" s="78"/>
      <c r="C1065" s="78"/>
      <c r="D1065" s="76"/>
      <c r="E1065" s="77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</row>
    <row r="1066" s="49" customFormat="1" ht="15.75" customHeight="1" spans="1:17">
      <c r="A1066" s="74" t="s">
        <v>864</v>
      </c>
      <c r="B1066" s="78"/>
      <c r="C1066" s="78"/>
      <c r="D1066" s="76"/>
      <c r="E1066" s="77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</row>
    <row r="1067" s="49" customFormat="1" ht="15.75" customHeight="1" spans="1:17">
      <c r="A1067" s="74" t="s">
        <v>865</v>
      </c>
      <c r="B1067" s="75">
        <f>SUM(B1068,B1069)</f>
        <v>0</v>
      </c>
      <c r="C1067" s="75">
        <f>SUM(C1068,C1069)</f>
        <v>0</v>
      </c>
      <c r="D1067" s="76">
        <f>C1067-B1067</f>
        <v>0</v>
      </c>
      <c r="E1067" s="77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</row>
    <row r="1068" s="49" customFormat="1" ht="15.75" customHeight="1" spans="1:17">
      <c r="A1068" s="74" t="s">
        <v>866</v>
      </c>
      <c r="B1068" s="78"/>
      <c r="C1068" s="78"/>
      <c r="D1068" s="76"/>
      <c r="E1068" s="77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</row>
    <row r="1069" s="49" customFormat="1" ht="15.75" customHeight="1" spans="1:17">
      <c r="A1069" s="74" t="s">
        <v>867</v>
      </c>
      <c r="B1069" s="78"/>
      <c r="C1069" s="78"/>
      <c r="D1069" s="76"/>
      <c r="E1069" s="77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</row>
    <row r="1070" s="49" customFormat="1" ht="15.75" customHeight="1" spans="1:17">
      <c r="A1070" s="74" t="s">
        <v>65</v>
      </c>
      <c r="B1070" s="75">
        <f>SUM(B1071,B1072,B1073,B1074,B1075,B1076,B1077,B1078,B1079)</f>
        <v>0</v>
      </c>
      <c r="C1070" s="75">
        <f>SUM(C1071,C1072,C1073,C1074,C1075,C1076,C1077,C1078,C1079)</f>
        <v>0</v>
      </c>
      <c r="D1070" s="76">
        <f>C1070-B1070</f>
        <v>0</v>
      </c>
      <c r="E1070" s="77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="49" customFormat="1" ht="15.75" customHeight="1" spans="1:17">
      <c r="A1071" s="74" t="s">
        <v>868</v>
      </c>
      <c r="B1071" s="78"/>
      <c r="C1071" s="78"/>
      <c r="D1071" s="76"/>
      <c r="E1071" s="77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</row>
    <row r="1072" s="49" customFormat="1" ht="15.75" customHeight="1" spans="1:17">
      <c r="A1072" s="74" t="s">
        <v>869</v>
      </c>
      <c r="B1072" s="79"/>
      <c r="C1072" s="78"/>
      <c r="D1072" s="76"/>
      <c r="E1072" s="77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</row>
    <row r="1073" s="49" customFormat="1" ht="15.75" customHeight="1" spans="1:17">
      <c r="A1073" s="74" t="s">
        <v>870</v>
      </c>
      <c r="B1073" s="79"/>
      <c r="C1073" s="78"/>
      <c r="D1073" s="76"/>
      <c r="E1073" s="77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</row>
    <row r="1074" s="49" customFormat="1" ht="15.75" customHeight="1" spans="1:17">
      <c r="A1074" s="74" t="s">
        <v>871</v>
      </c>
      <c r="B1074" s="79"/>
      <c r="C1074" s="78"/>
      <c r="D1074" s="76"/>
      <c r="E1074" s="77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</row>
    <row r="1075" s="49" customFormat="1" ht="15.75" customHeight="1" spans="1:17">
      <c r="A1075" s="74" t="s">
        <v>872</v>
      </c>
      <c r="B1075" s="79"/>
      <c r="C1075" s="78"/>
      <c r="D1075" s="76"/>
      <c r="E1075" s="77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</row>
    <row r="1076" s="49" customFormat="1" ht="15.75" customHeight="1" spans="1:17">
      <c r="A1076" s="74" t="s">
        <v>653</v>
      </c>
      <c r="B1076" s="79"/>
      <c r="C1076" s="78"/>
      <c r="D1076" s="76"/>
      <c r="E1076" s="77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="49" customFormat="1" ht="15.75" customHeight="1" spans="1:17">
      <c r="A1077" s="74" t="s">
        <v>873</v>
      </c>
      <c r="B1077" s="79"/>
      <c r="C1077" s="78"/>
      <c r="D1077" s="76"/>
      <c r="E1077" s="77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</row>
    <row r="1078" s="49" customFormat="1" ht="15.75" customHeight="1" spans="1:17">
      <c r="A1078" s="74" t="s">
        <v>874</v>
      </c>
      <c r="B1078" s="79"/>
      <c r="C1078" s="78"/>
      <c r="D1078" s="76"/>
      <c r="E1078" s="77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</row>
    <row r="1079" s="49" customFormat="1" ht="15.75" customHeight="1" spans="1:17">
      <c r="A1079" s="74" t="s">
        <v>875</v>
      </c>
      <c r="B1079" s="79"/>
      <c r="C1079" s="78"/>
      <c r="D1079" s="76"/>
      <c r="E1079" s="77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</row>
    <row r="1080" s="49" customFormat="1" ht="15.75" customHeight="1" spans="1:17">
      <c r="A1080" s="74" t="s">
        <v>66</v>
      </c>
      <c r="B1080" s="75">
        <f>SUM(B1081,B1108,B1123)</f>
        <v>26.8</v>
      </c>
      <c r="C1080" s="75">
        <f>SUM(C1081,C1108,C1123)</f>
        <v>20.8</v>
      </c>
      <c r="D1080" s="76">
        <f>C1080-B1080</f>
        <v>-6</v>
      </c>
      <c r="E1080" s="77">
        <f>D1080/B1080</f>
        <v>-0.223880597014925</v>
      </c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</row>
    <row r="1081" s="49" customFormat="1" ht="15.75" customHeight="1" spans="1:17">
      <c r="A1081" s="74" t="s">
        <v>876</v>
      </c>
      <c r="B1081" s="75">
        <f>SUM(B1082,B1083,B1084,B1085,B1086,B1087,B1088,B1089,B1090,B1091,B1092,B1093,B1094,B1095,B1096,B1097,B1098,B1099,B1100,B1101,B1102,B1103,B1104,B1105,B1106,B1107)</f>
        <v>26.8</v>
      </c>
      <c r="C1081" s="75">
        <f>SUM(C1082,C1083,C1084,C1085,C1086,C1087,C1088,C1089,C1090,C1091,C1092,C1093,C1094,C1095,C1096,C1097,C1098,C1099,C1100,C1101,C1102,C1103,C1104,C1105,C1106,C1107)</f>
        <v>20.8</v>
      </c>
      <c r="D1081" s="76">
        <f>C1081-B1081</f>
        <v>-6</v>
      </c>
      <c r="E1081" s="77">
        <f>D1081/B1081</f>
        <v>-0.223880597014925</v>
      </c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</row>
    <row r="1082" s="49" customFormat="1" ht="15.75" customHeight="1" spans="1:17">
      <c r="A1082" s="74" t="s">
        <v>80</v>
      </c>
      <c r="B1082" s="78">
        <v>1.8</v>
      </c>
      <c r="C1082" s="78">
        <v>1.8</v>
      </c>
      <c r="D1082" s="76">
        <f>C1082-B1082</f>
        <v>0</v>
      </c>
      <c r="E1082" s="77">
        <f>D1082/B1082</f>
        <v>0</v>
      </c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</row>
    <row r="1083" s="49" customFormat="1" ht="15.75" customHeight="1" spans="1:17">
      <c r="A1083" s="74" t="s">
        <v>81</v>
      </c>
      <c r="B1083" s="79">
        <v>25</v>
      </c>
      <c r="C1083" s="78">
        <v>19</v>
      </c>
      <c r="D1083" s="76">
        <f>C1083-B1083</f>
        <v>-6</v>
      </c>
      <c r="E1083" s="77">
        <f>D1083/B1083</f>
        <v>-0.24</v>
      </c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</row>
    <row r="1084" s="49" customFormat="1" ht="15.75" customHeight="1" spans="1:17">
      <c r="A1084" s="74" t="s">
        <v>82</v>
      </c>
      <c r="B1084" s="79"/>
      <c r="C1084" s="78"/>
      <c r="D1084" s="76"/>
      <c r="E1084" s="77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</row>
    <row r="1085" s="49" customFormat="1" ht="15.75" customHeight="1" spans="1:17">
      <c r="A1085" s="74" t="s">
        <v>877</v>
      </c>
      <c r="B1085" s="79">
        <v>0</v>
      </c>
      <c r="C1085" s="78">
        <v>0</v>
      </c>
      <c r="D1085" s="76">
        <f>C1085-B1085</f>
        <v>0</v>
      </c>
      <c r="E1085" s="77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</row>
    <row r="1086" s="49" customFormat="1" ht="15.75" customHeight="1" spans="1:17">
      <c r="A1086" s="74" t="s">
        <v>878</v>
      </c>
      <c r="B1086" s="79">
        <v>0</v>
      </c>
      <c r="C1086" s="78">
        <v>0</v>
      </c>
      <c r="D1086" s="76">
        <f>C1086-B1086</f>
        <v>0</v>
      </c>
      <c r="E1086" s="77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</row>
    <row r="1087" s="49" customFormat="1" ht="15.75" customHeight="1" spans="1:17">
      <c r="A1087" s="74" t="s">
        <v>879</v>
      </c>
      <c r="B1087" s="79"/>
      <c r="C1087" s="78"/>
      <c r="D1087" s="76"/>
      <c r="E1087" s="77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="49" customFormat="1" ht="15.75" customHeight="1" spans="1:17">
      <c r="A1088" s="74" t="s">
        <v>880</v>
      </c>
      <c r="B1088" s="79"/>
      <c r="C1088" s="78"/>
      <c r="D1088" s="76"/>
      <c r="E1088" s="77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</row>
    <row r="1089" s="49" customFormat="1" ht="15.75" customHeight="1" spans="1:17">
      <c r="A1089" s="74" t="s">
        <v>881</v>
      </c>
      <c r="B1089" s="79"/>
      <c r="C1089" s="78"/>
      <c r="D1089" s="76"/>
      <c r="E1089" s="77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</row>
    <row r="1090" s="49" customFormat="1" ht="15.75" customHeight="1" spans="1:17">
      <c r="A1090" s="74" t="s">
        <v>882</v>
      </c>
      <c r="B1090" s="79"/>
      <c r="C1090" s="78"/>
      <c r="D1090" s="76"/>
      <c r="E1090" s="77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</row>
    <row r="1091" s="49" customFormat="1" ht="15.75" customHeight="1" spans="1:17">
      <c r="A1091" s="74" t="s">
        <v>883</v>
      </c>
      <c r="B1091" s="79"/>
      <c r="C1091" s="78"/>
      <c r="D1091" s="76"/>
      <c r="E1091" s="77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</row>
    <row r="1092" s="49" customFormat="1" ht="15.75" customHeight="1" spans="1:17">
      <c r="A1092" s="74" t="s">
        <v>884</v>
      </c>
      <c r="B1092" s="79"/>
      <c r="C1092" s="78"/>
      <c r="D1092" s="76"/>
      <c r="E1092" s="77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</row>
    <row r="1093" s="49" customFormat="1" ht="15.75" customHeight="1" spans="1:17">
      <c r="A1093" s="74" t="s">
        <v>885</v>
      </c>
      <c r="B1093" s="79"/>
      <c r="C1093" s="78"/>
      <c r="D1093" s="76"/>
      <c r="E1093" s="77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</row>
    <row r="1094" s="49" customFormat="1" ht="15.75" customHeight="1" spans="1:17">
      <c r="A1094" s="74" t="s">
        <v>886</v>
      </c>
      <c r="B1094" s="79"/>
      <c r="C1094" s="78"/>
      <c r="D1094" s="76"/>
      <c r="E1094" s="77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</row>
    <row r="1095" s="49" customFormat="1" ht="15.75" customHeight="1" spans="1:17">
      <c r="A1095" s="74" t="s">
        <v>887</v>
      </c>
      <c r="B1095" s="79"/>
      <c r="C1095" s="78"/>
      <c r="D1095" s="76"/>
      <c r="E1095" s="77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</row>
    <row r="1096" s="49" customFormat="1" ht="15.75" customHeight="1" spans="1:17">
      <c r="A1096" s="74" t="s">
        <v>888</v>
      </c>
      <c r="B1096" s="79"/>
      <c r="C1096" s="78"/>
      <c r="D1096" s="76"/>
      <c r="E1096" s="77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</row>
    <row r="1097" s="49" customFormat="1" ht="15.75" customHeight="1" spans="1:17">
      <c r="A1097" s="74" t="s">
        <v>889</v>
      </c>
      <c r="B1097" s="79"/>
      <c r="C1097" s="78"/>
      <c r="D1097" s="76"/>
      <c r="E1097" s="77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</row>
    <row r="1098" s="49" customFormat="1" ht="15.75" customHeight="1" spans="1:17">
      <c r="A1098" s="74" t="s">
        <v>890</v>
      </c>
      <c r="B1098" s="79"/>
      <c r="C1098" s="78"/>
      <c r="D1098" s="76"/>
      <c r="E1098" s="77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</row>
    <row r="1099" s="49" customFormat="1" ht="15.75" customHeight="1" spans="1:17">
      <c r="A1099" s="74" t="s">
        <v>891</v>
      </c>
      <c r="B1099" s="79"/>
      <c r="C1099" s="78"/>
      <c r="D1099" s="76"/>
      <c r="E1099" s="77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</row>
    <row r="1100" s="49" customFormat="1" ht="15.75" customHeight="1" spans="1:17">
      <c r="A1100" s="74" t="s">
        <v>892</v>
      </c>
      <c r="B1100" s="79"/>
      <c r="C1100" s="78"/>
      <c r="D1100" s="76"/>
      <c r="E1100" s="77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</row>
    <row r="1101" s="49" customFormat="1" ht="15.75" customHeight="1" spans="1:17">
      <c r="A1101" s="74" t="s">
        <v>893</v>
      </c>
      <c r="B1101" s="79"/>
      <c r="C1101" s="78"/>
      <c r="D1101" s="76"/>
      <c r="E1101" s="77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</row>
    <row r="1102" s="49" customFormat="1" ht="15.75" customHeight="1" spans="1:17">
      <c r="A1102" s="74" t="s">
        <v>894</v>
      </c>
      <c r="B1102" s="79"/>
      <c r="C1102" s="78"/>
      <c r="D1102" s="76"/>
      <c r="E1102" s="77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="49" customFormat="1" ht="15.75" customHeight="1" spans="1:17">
      <c r="A1103" s="74" t="s">
        <v>895</v>
      </c>
      <c r="B1103" s="79"/>
      <c r="C1103" s="78"/>
      <c r="D1103" s="76"/>
      <c r="E1103" s="77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</row>
    <row r="1104" s="49" customFormat="1" ht="15.75" customHeight="1" spans="1:17">
      <c r="A1104" s="74" t="s">
        <v>896</v>
      </c>
      <c r="B1104" s="79"/>
      <c r="C1104" s="78"/>
      <c r="D1104" s="76"/>
      <c r="E1104" s="77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</row>
    <row r="1105" s="49" customFormat="1" ht="15.75" customHeight="1" spans="1:17">
      <c r="A1105" s="74" t="s">
        <v>897</v>
      </c>
      <c r="B1105" s="79"/>
      <c r="C1105" s="78"/>
      <c r="D1105" s="76"/>
      <c r="E1105" s="77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</row>
    <row r="1106" s="49" customFormat="1" ht="15.75" customHeight="1" spans="1:17">
      <c r="A1106" s="74" t="s">
        <v>89</v>
      </c>
      <c r="B1106" s="79"/>
      <c r="C1106" s="78"/>
      <c r="D1106" s="76"/>
      <c r="E1106" s="77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</row>
    <row r="1107" s="49" customFormat="1" ht="15.75" customHeight="1" spans="1:17">
      <c r="A1107" s="74" t="s">
        <v>898</v>
      </c>
      <c r="B1107" s="79"/>
      <c r="C1107" s="78"/>
      <c r="D1107" s="76"/>
      <c r="E1107" s="77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="49" customFormat="1" ht="15.75" customHeight="1" spans="1:17">
      <c r="A1108" s="74" t="s">
        <v>899</v>
      </c>
      <c r="B1108" s="75">
        <f>SUM(B1109,B1110,B1111,B1112,B1113,B1114,B1115,B1116,B1117,B1118,B1119,B1120,B1121,B1122)</f>
        <v>0</v>
      </c>
      <c r="C1108" s="75">
        <f>SUM(C1109,C1110,C1111,C1112,C1113,C1114,C1115,C1116,C1117,C1118,C1119,C1120,C1121,C1122)</f>
        <v>0</v>
      </c>
      <c r="D1108" s="76">
        <f>C1108-B1108</f>
        <v>0</v>
      </c>
      <c r="E1108" s="77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</row>
    <row r="1109" s="49" customFormat="1" ht="15.75" customHeight="1" spans="1:17">
      <c r="A1109" s="74" t="s">
        <v>80</v>
      </c>
      <c r="B1109" s="78"/>
      <c r="C1109" s="78"/>
      <c r="D1109" s="76"/>
      <c r="E1109" s="77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</row>
    <row r="1110" s="49" customFormat="1" ht="15.75" customHeight="1" spans="1:17">
      <c r="A1110" s="74" t="s">
        <v>81</v>
      </c>
      <c r="B1110" s="79"/>
      <c r="C1110" s="78"/>
      <c r="D1110" s="76"/>
      <c r="E1110" s="77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</row>
    <row r="1111" s="49" customFormat="1" ht="15.75" customHeight="1" spans="1:17">
      <c r="A1111" s="74" t="s">
        <v>82</v>
      </c>
      <c r="B1111" s="79"/>
      <c r="C1111" s="78"/>
      <c r="D1111" s="76"/>
      <c r="E1111" s="77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</row>
    <row r="1112" s="49" customFormat="1" ht="15.75" customHeight="1" spans="1:17">
      <c r="A1112" s="74" t="s">
        <v>900</v>
      </c>
      <c r="B1112" s="79"/>
      <c r="C1112" s="78"/>
      <c r="D1112" s="76"/>
      <c r="E1112" s="77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</row>
    <row r="1113" s="49" customFormat="1" ht="15.75" customHeight="1" spans="1:17">
      <c r="A1113" s="74" t="s">
        <v>901</v>
      </c>
      <c r="B1113" s="79"/>
      <c r="C1113" s="78"/>
      <c r="D1113" s="76"/>
      <c r="E1113" s="77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</row>
    <row r="1114" s="49" customFormat="1" ht="15.75" customHeight="1" spans="1:17">
      <c r="A1114" s="74" t="s">
        <v>902</v>
      </c>
      <c r="B1114" s="79"/>
      <c r="C1114" s="78"/>
      <c r="D1114" s="76"/>
      <c r="E1114" s="77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</row>
    <row r="1115" s="49" customFormat="1" ht="15.75" customHeight="1" spans="1:17">
      <c r="A1115" s="74" t="s">
        <v>903</v>
      </c>
      <c r="B1115" s="79"/>
      <c r="C1115" s="78"/>
      <c r="D1115" s="76"/>
      <c r="E1115" s="77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</row>
    <row r="1116" s="49" customFormat="1" ht="15.75" customHeight="1" spans="1:17">
      <c r="A1116" s="74" t="s">
        <v>904</v>
      </c>
      <c r="B1116" s="79"/>
      <c r="C1116" s="78"/>
      <c r="D1116" s="76"/>
      <c r="E1116" s="77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</row>
    <row r="1117" s="49" customFormat="1" ht="15.75" customHeight="1" spans="1:17">
      <c r="A1117" s="74" t="s">
        <v>905</v>
      </c>
      <c r="B1117" s="79"/>
      <c r="C1117" s="78"/>
      <c r="D1117" s="76"/>
      <c r="E1117" s="77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="49" customFormat="1" ht="15.75" customHeight="1" spans="1:17">
      <c r="A1118" s="74" t="s">
        <v>906</v>
      </c>
      <c r="B1118" s="79"/>
      <c r="C1118" s="78"/>
      <c r="D1118" s="76"/>
      <c r="E1118" s="77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</row>
    <row r="1119" s="49" customFormat="1" ht="15.75" customHeight="1" spans="1:17">
      <c r="A1119" s="74" t="s">
        <v>907</v>
      </c>
      <c r="B1119" s="79"/>
      <c r="C1119" s="78"/>
      <c r="D1119" s="76"/>
      <c r="E1119" s="77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</row>
    <row r="1120" s="49" customFormat="1" ht="15.75" customHeight="1" spans="1:17">
      <c r="A1120" s="74" t="s">
        <v>908</v>
      </c>
      <c r="B1120" s="79"/>
      <c r="C1120" s="78"/>
      <c r="D1120" s="76"/>
      <c r="E1120" s="77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</row>
    <row r="1121" s="49" customFormat="1" ht="15.75" customHeight="1" spans="1:17">
      <c r="A1121" s="74" t="s">
        <v>909</v>
      </c>
      <c r="B1121" s="79"/>
      <c r="C1121" s="78"/>
      <c r="D1121" s="76"/>
      <c r="E1121" s="77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</row>
    <row r="1122" s="49" customFormat="1" ht="15.75" customHeight="1" spans="1:17">
      <c r="A1122" s="74" t="s">
        <v>910</v>
      </c>
      <c r="B1122" s="79"/>
      <c r="C1122" s="78"/>
      <c r="D1122" s="76"/>
      <c r="E1122" s="77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="49" customFormat="1" ht="15.75" customHeight="1" spans="1:17">
      <c r="A1123" s="74" t="s">
        <v>911</v>
      </c>
      <c r="B1123" s="79"/>
      <c r="C1123" s="78"/>
      <c r="D1123" s="76"/>
      <c r="E1123" s="77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</row>
    <row r="1124" s="49" customFormat="1" ht="15.75" customHeight="1" spans="1:17">
      <c r="A1124" s="74" t="s">
        <v>67</v>
      </c>
      <c r="B1124" s="75">
        <f>SUM(B1125,B1136,B1140)</f>
        <v>34.83</v>
      </c>
      <c r="C1124" s="75">
        <f>SUM(C1125,C1136,C1140)</f>
        <v>35</v>
      </c>
      <c r="D1124" s="76">
        <f>C1124-B1124</f>
        <v>0.170000000000002</v>
      </c>
      <c r="E1124" s="77">
        <f>D1124/B1124</f>
        <v>0.0048808498420902</v>
      </c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</row>
    <row r="1125" s="49" customFormat="1" ht="15.75" customHeight="1" spans="1:17">
      <c r="A1125" s="74" t="s">
        <v>912</v>
      </c>
      <c r="B1125" s="75">
        <f>SUM(B1126,B1127,B1128,B1129,B1130,B1131,B1132,B1133,B1134,B1135)</f>
        <v>0</v>
      </c>
      <c r="C1125" s="75">
        <f>SUM(C1126,C1127,C1128,C1129,C1130,C1131,C1132,C1133,C1134,C1135)</f>
        <v>0</v>
      </c>
      <c r="D1125" s="76">
        <f>C1125-B1125</f>
        <v>0</v>
      </c>
      <c r="E1125" s="77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</row>
    <row r="1126" s="49" customFormat="1" ht="15.75" customHeight="1" spans="1:17">
      <c r="A1126" s="74" t="s">
        <v>913</v>
      </c>
      <c r="B1126" s="78"/>
      <c r="C1126" s="78"/>
      <c r="D1126" s="76"/>
      <c r="E1126" s="77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</row>
    <row r="1127" s="49" customFormat="1" ht="15.75" customHeight="1" spans="1:17">
      <c r="A1127" s="74" t="s">
        <v>914</v>
      </c>
      <c r="B1127" s="79"/>
      <c r="C1127" s="78"/>
      <c r="D1127" s="76"/>
      <c r="E1127" s="77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</row>
    <row r="1128" s="49" customFormat="1" ht="15.75" customHeight="1" spans="1:17">
      <c r="A1128" s="74" t="s">
        <v>915</v>
      </c>
      <c r="B1128" s="79"/>
      <c r="C1128" s="78"/>
      <c r="D1128" s="76"/>
      <c r="E1128" s="77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</row>
    <row r="1129" s="49" customFormat="1" ht="15.75" customHeight="1" spans="1:17">
      <c r="A1129" s="74" t="s">
        <v>916</v>
      </c>
      <c r="B1129" s="79"/>
      <c r="C1129" s="78"/>
      <c r="D1129" s="76"/>
      <c r="E1129" s="77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</row>
    <row r="1130" s="49" customFormat="1" ht="15.75" customHeight="1" spans="1:17">
      <c r="A1130" s="74" t="s">
        <v>917</v>
      </c>
      <c r="B1130" s="79"/>
      <c r="C1130" s="78"/>
      <c r="D1130" s="76"/>
      <c r="E1130" s="77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</row>
    <row r="1131" s="49" customFormat="1" ht="15.75" customHeight="1" spans="1:17">
      <c r="A1131" s="74" t="s">
        <v>918</v>
      </c>
      <c r="B1131" s="79"/>
      <c r="C1131" s="78"/>
      <c r="D1131" s="76"/>
      <c r="E1131" s="77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</row>
    <row r="1132" s="49" customFormat="1" ht="15.75" customHeight="1" spans="1:17">
      <c r="A1132" s="74" t="s">
        <v>919</v>
      </c>
      <c r="B1132" s="79"/>
      <c r="C1132" s="78"/>
      <c r="D1132" s="76"/>
      <c r="E1132" s="77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</row>
    <row r="1133" s="49" customFormat="1" ht="15.75" customHeight="1" spans="1:17">
      <c r="A1133" s="74" t="s">
        <v>920</v>
      </c>
      <c r="B1133" s="79"/>
      <c r="C1133" s="78"/>
      <c r="D1133" s="76"/>
      <c r="E1133" s="77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</row>
    <row r="1134" s="49" customFormat="1" ht="15.75" customHeight="1" spans="1:17">
      <c r="A1134" s="74" t="s">
        <v>921</v>
      </c>
      <c r="B1134" s="79"/>
      <c r="C1134" s="78"/>
      <c r="D1134" s="76"/>
      <c r="E1134" s="77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</row>
    <row r="1135" s="49" customFormat="1" ht="15.75" customHeight="1" spans="1:17">
      <c r="A1135" s="74" t="s">
        <v>922</v>
      </c>
      <c r="B1135" s="79"/>
      <c r="C1135" s="78"/>
      <c r="D1135" s="76"/>
      <c r="E1135" s="77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</row>
    <row r="1136" s="49" customFormat="1" ht="15.75" customHeight="1" spans="1:17">
      <c r="A1136" s="74" t="s">
        <v>923</v>
      </c>
      <c r="B1136" s="75">
        <f>SUM(B1137,B1138,B1139)</f>
        <v>34.83</v>
      </c>
      <c r="C1136" s="75">
        <f>SUM(C1137,C1138,C1139)</f>
        <v>35</v>
      </c>
      <c r="D1136" s="76">
        <f>C1136-B1136</f>
        <v>0.170000000000002</v>
      </c>
      <c r="E1136" s="77">
        <f>D1136/B1136</f>
        <v>0.0048808498420902</v>
      </c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</row>
    <row r="1137" s="49" customFormat="1" ht="15.75" customHeight="1" spans="1:17">
      <c r="A1137" s="74" t="s">
        <v>924</v>
      </c>
      <c r="B1137" s="78">
        <v>34.83</v>
      </c>
      <c r="C1137" s="78">
        <v>35</v>
      </c>
      <c r="D1137" s="76">
        <f>C1137-B1137</f>
        <v>0.170000000000002</v>
      </c>
      <c r="E1137" s="77">
        <f>D1137/B1137</f>
        <v>0.0048808498420902</v>
      </c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="49" customFormat="1" ht="15.75" customHeight="1" spans="1:17">
      <c r="A1138" s="74" t="s">
        <v>925</v>
      </c>
      <c r="B1138" s="78"/>
      <c r="C1138" s="78"/>
      <c r="D1138" s="76"/>
      <c r="E1138" s="77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</row>
    <row r="1139" s="49" customFormat="1" ht="15.75" customHeight="1" spans="1:17">
      <c r="A1139" s="74" t="s">
        <v>926</v>
      </c>
      <c r="B1139" s="78"/>
      <c r="C1139" s="78"/>
      <c r="D1139" s="76"/>
      <c r="E1139" s="77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</row>
    <row r="1140" s="49" customFormat="1" ht="15.75" customHeight="1" spans="1:17">
      <c r="A1140" s="74" t="s">
        <v>927</v>
      </c>
      <c r="B1140" s="75">
        <f>SUM(B1141,B1142,B1143)</f>
        <v>0</v>
      </c>
      <c r="C1140" s="75">
        <f>SUM(C1141,C1142,C1143)</f>
        <v>0</v>
      </c>
      <c r="D1140" s="76">
        <f>C1140-B1140</f>
        <v>0</v>
      </c>
      <c r="E1140" s="77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</row>
    <row r="1141" s="49" customFormat="1" ht="15.75" customHeight="1" spans="1:17">
      <c r="A1141" s="74" t="s">
        <v>928</v>
      </c>
      <c r="B1141" s="78"/>
      <c r="C1141" s="78"/>
      <c r="D1141" s="76"/>
      <c r="E1141" s="77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</row>
    <row r="1142" s="49" customFormat="1" ht="15.75" customHeight="1" spans="1:17">
      <c r="A1142" s="74" t="s">
        <v>929</v>
      </c>
      <c r="B1142" s="78"/>
      <c r="C1142" s="78"/>
      <c r="D1142" s="76"/>
      <c r="E1142" s="77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</row>
    <row r="1143" s="49" customFormat="1" ht="15.75" customHeight="1" spans="1:17">
      <c r="A1143" s="74" t="s">
        <v>930</v>
      </c>
      <c r="B1143" s="78"/>
      <c r="C1143" s="78"/>
      <c r="D1143" s="76"/>
      <c r="E1143" s="77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</row>
    <row r="1144" s="49" customFormat="1" ht="15.75" customHeight="1" spans="1:17">
      <c r="A1144" s="74" t="s">
        <v>68</v>
      </c>
      <c r="B1144" s="75">
        <f>SUM(B1145,B1163,B1169,B1175)</f>
        <v>0</v>
      </c>
      <c r="C1144" s="75">
        <f>SUM(C1145,C1163,C1169,C1175)</f>
        <v>0</v>
      </c>
      <c r="D1144" s="76">
        <f>C1144-B1144</f>
        <v>0</v>
      </c>
      <c r="E1144" s="77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</row>
    <row r="1145" s="49" customFormat="1" ht="15.75" customHeight="1" spans="1:17">
      <c r="A1145" s="74" t="s">
        <v>931</v>
      </c>
      <c r="B1145" s="75">
        <f>SUM(B1146,B1147,B1148,B1149,B1150,B1151,B1152,B1153,B1154,B1155,B1156,B1157,B1158,B1159,B1160,B1161,B1162)</f>
        <v>0</v>
      </c>
      <c r="C1145" s="75">
        <f>SUM(C1146,C1147,C1148,C1149,C1150,C1151,C1152,C1153,C1154,C1155,C1156,C1157,C1158,C1159,C1160,C1161,C1162)</f>
        <v>0</v>
      </c>
      <c r="D1145" s="76">
        <f>C1145-B1145</f>
        <v>0</v>
      </c>
      <c r="E1145" s="77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</row>
    <row r="1146" s="49" customFormat="1" ht="15.75" customHeight="1" spans="1:17">
      <c r="A1146" s="74" t="s">
        <v>80</v>
      </c>
      <c r="B1146" s="78"/>
      <c r="C1146" s="78"/>
      <c r="D1146" s="76"/>
      <c r="E1146" s="77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</row>
    <row r="1147" s="49" customFormat="1" ht="15.75" customHeight="1" spans="1:17">
      <c r="A1147" s="74" t="s">
        <v>81</v>
      </c>
      <c r="B1147" s="79"/>
      <c r="C1147" s="78"/>
      <c r="D1147" s="76"/>
      <c r="E1147" s="77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</row>
    <row r="1148" s="49" customFormat="1" ht="15.75" customHeight="1" spans="1:17">
      <c r="A1148" s="74" t="s">
        <v>82</v>
      </c>
      <c r="B1148" s="79"/>
      <c r="C1148" s="78"/>
      <c r="D1148" s="76"/>
      <c r="E1148" s="77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</row>
    <row r="1149" s="49" customFormat="1" ht="15.75" customHeight="1" spans="1:17">
      <c r="A1149" s="74" t="s">
        <v>932</v>
      </c>
      <c r="B1149" s="79"/>
      <c r="C1149" s="78"/>
      <c r="D1149" s="76"/>
      <c r="E1149" s="77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</row>
    <row r="1150" s="49" customFormat="1" ht="15.75" customHeight="1" spans="1:17">
      <c r="A1150" s="74" t="s">
        <v>933</v>
      </c>
      <c r="B1150" s="79"/>
      <c r="C1150" s="78"/>
      <c r="D1150" s="76"/>
      <c r="E1150" s="77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</row>
    <row r="1151" s="49" customFormat="1" ht="15.75" customHeight="1" spans="1:17">
      <c r="A1151" s="74" t="s">
        <v>934</v>
      </c>
      <c r="B1151" s="79"/>
      <c r="C1151" s="78"/>
      <c r="D1151" s="76"/>
      <c r="E1151" s="77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</row>
    <row r="1152" s="49" customFormat="1" ht="15.75" customHeight="1" spans="1:17">
      <c r="A1152" s="74" t="s">
        <v>935</v>
      </c>
      <c r="B1152" s="79"/>
      <c r="C1152" s="78"/>
      <c r="D1152" s="76"/>
      <c r="E1152" s="77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</row>
    <row r="1153" s="49" customFormat="1" ht="15.75" customHeight="1" spans="1:17">
      <c r="A1153" s="74" t="s">
        <v>936</v>
      </c>
      <c r="B1153" s="79"/>
      <c r="C1153" s="78"/>
      <c r="D1153" s="76"/>
      <c r="E1153" s="77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</row>
    <row r="1154" s="49" customFormat="1" ht="15.75" customHeight="1" spans="1:17">
      <c r="A1154" s="74" t="s">
        <v>937</v>
      </c>
      <c r="B1154" s="79"/>
      <c r="C1154" s="78"/>
      <c r="D1154" s="76"/>
      <c r="E1154" s="77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</row>
    <row r="1155" s="49" customFormat="1" ht="15.75" customHeight="1" spans="1:17">
      <c r="A1155" s="74" t="s">
        <v>938</v>
      </c>
      <c r="B1155" s="79"/>
      <c r="C1155" s="78"/>
      <c r="D1155" s="76"/>
      <c r="E1155" s="77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</row>
    <row r="1156" s="49" customFormat="1" ht="15.75" customHeight="1" spans="1:17">
      <c r="A1156" s="74" t="s">
        <v>939</v>
      </c>
      <c r="B1156" s="79"/>
      <c r="C1156" s="78"/>
      <c r="D1156" s="76"/>
      <c r="E1156" s="77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</row>
    <row r="1157" s="49" customFormat="1" ht="15.75" customHeight="1" spans="1:17">
      <c r="A1157" s="74" t="s">
        <v>940</v>
      </c>
      <c r="B1157" s="79"/>
      <c r="C1157" s="78"/>
      <c r="D1157" s="76"/>
      <c r="E1157" s="77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</row>
    <row r="1158" s="49" customFormat="1" ht="15.75" customHeight="1" spans="1:17">
      <c r="A1158" s="74" t="s">
        <v>941</v>
      </c>
      <c r="B1158" s="79"/>
      <c r="C1158" s="78"/>
      <c r="D1158" s="76"/>
      <c r="E1158" s="77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</row>
    <row r="1159" s="49" customFormat="1" ht="15.75" customHeight="1" spans="1:17">
      <c r="A1159" s="74" t="s">
        <v>942</v>
      </c>
      <c r="B1159" s="79"/>
      <c r="C1159" s="78"/>
      <c r="D1159" s="76"/>
      <c r="E1159" s="77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</row>
    <row r="1160" s="49" customFormat="1" ht="15.75" customHeight="1" spans="1:17">
      <c r="A1160" s="74" t="s">
        <v>943</v>
      </c>
      <c r="B1160" s="79"/>
      <c r="C1160" s="78"/>
      <c r="D1160" s="76"/>
      <c r="E1160" s="77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</row>
    <row r="1161" s="49" customFormat="1" ht="15.75" customHeight="1" spans="1:17">
      <c r="A1161" s="74" t="s">
        <v>89</v>
      </c>
      <c r="B1161" s="79"/>
      <c r="C1161" s="78"/>
      <c r="D1161" s="76"/>
      <c r="E1161" s="77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</row>
    <row r="1162" s="49" customFormat="1" ht="15.75" customHeight="1" spans="1:17">
      <c r="A1162" s="74" t="s">
        <v>944</v>
      </c>
      <c r="B1162" s="79"/>
      <c r="C1162" s="78"/>
      <c r="D1162" s="76"/>
      <c r="E1162" s="77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</row>
    <row r="1163" s="49" customFormat="1" ht="15.75" customHeight="1" spans="1:17">
      <c r="A1163" s="74" t="s">
        <v>945</v>
      </c>
      <c r="B1163" s="75">
        <f>SUM(B1164,B1165,B1166,B1167,B1168)</f>
        <v>0</v>
      </c>
      <c r="C1163" s="75">
        <f>SUM(C1164,C1165,C1166,C1167,C1168)</f>
        <v>0</v>
      </c>
      <c r="D1163" s="76">
        <f>C1163-B1163</f>
        <v>0</v>
      </c>
      <c r="E1163" s="77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</row>
    <row r="1164" s="49" customFormat="1" ht="15.75" customHeight="1" spans="1:17">
      <c r="A1164" s="74" t="s">
        <v>946</v>
      </c>
      <c r="B1164" s="78"/>
      <c r="C1164" s="78"/>
      <c r="D1164" s="76"/>
      <c r="E1164" s="77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</row>
    <row r="1165" s="49" customFormat="1" ht="15.75" customHeight="1" spans="1:17">
      <c r="A1165" s="74" t="s">
        <v>947</v>
      </c>
      <c r="B1165" s="79"/>
      <c r="C1165" s="78"/>
      <c r="D1165" s="76"/>
      <c r="E1165" s="77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</row>
    <row r="1166" s="49" customFormat="1" ht="15.75" customHeight="1" spans="1:17">
      <c r="A1166" s="74" t="s">
        <v>948</v>
      </c>
      <c r="B1166" s="79"/>
      <c r="C1166" s="78"/>
      <c r="D1166" s="76"/>
      <c r="E1166" s="77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</row>
    <row r="1167" s="49" customFormat="1" ht="15.75" customHeight="1" spans="1:17">
      <c r="A1167" s="74" t="s">
        <v>949</v>
      </c>
      <c r="B1167" s="79"/>
      <c r="C1167" s="78"/>
      <c r="D1167" s="76"/>
      <c r="E1167" s="77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</row>
    <row r="1168" s="49" customFormat="1" ht="15.75" customHeight="1" spans="1:17">
      <c r="A1168" s="74" t="s">
        <v>950</v>
      </c>
      <c r="B1168" s="79"/>
      <c r="C1168" s="78"/>
      <c r="D1168" s="76"/>
      <c r="E1168" s="77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</row>
    <row r="1169" s="49" customFormat="1" ht="15.75" customHeight="1" spans="1:17">
      <c r="A1169" s="74" t="s">
        <v>951</v>
      </c>
      <c r="B1169" s="75">
        <f>SUM(B1170,B1171,B1172,B1173,B1174)</f>
        <v>0</v>
      </c>
      <c r="C1169" s="75">
        <f>SUM(C1170,C1171,C1172,C1173,C1174)</f>
        <v>0</v>
      </c>
      <c r="D1169" s="76">
        <f>C1169-B1169</f>
        <v>0</v>
      </c>
      <c r="E1169" s="77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</row>
    <row r="1170" s="49" customFormat="1" ht="15.75" customHeight="1" spans="1:17">
      <c r="A1170" s="74" t="s">
        <v>952</v>
      </c>
      <c r="B1170" s="78"/>
      <c r="C1170" s="78"/>
      <c r="D1170" s="76"/>
      <c r="E1170" s="77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</row>
    <row r="1171" s="49" customFormat="1" ht="15.75" customHeight="1" spans="1:17">
      <c r="A1171" s="74" t="s">
        <v>953</v>
      </c>
      <c r="B1171" s="79"/>
      <c r="C1171" s="78"/>
      <c r="D1171" s="76"/>
      <c r="E1171" s="77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</row>
    <row r="1172" s="49" customFormat="1" ht="15.75" customHeight="1" spans="1:17">
      <c r="A1172" s="74" t="s">
        <v>954</v>
      </c>
      <c r="B1172" s="79"/>
      <c r="C1172" s="78"/>
      <c r="D1172" s="76"/>
      <c r="E1172" s="77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</row>
    <row r="1173" s="49" customFormat="1" ht="15.75" customHeight="1" spans="1:17">
      <c r="A1173" s="74" t="s">
        <v>955</v>
      </c>
      <c r="B1173" s="79"/>
      <c r="C1173" s="78"/>
      <c r="D1173" s="76"/>
      <c r="E1173" s="77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</row>
    <row r="1174" s="49" customFormat="1" ht="15.75" customHeight="1" spans="1:17">
      <c r="A1174" s="74" t="s">
        <v>956</v>
      </c>
      <c r="B1174" s="79"/>
      <c r="C1174" s="78"/>
      <c r="D1174" s="76"/>
      <c r="E1174" s="77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</row>
    <row r="1175" s="49" customFormat="1" ht="15.75" customHeight="1" spans="1:17">
      <c r="A1175" s="74" t="s">
        <v>957</v>
      </c>
      <c r="B1175" s="75">
        <f>SUM(B1176,B1177,B1178,B1179,B1180,B1181,B1182,B1183,B1184,B1185,B1186,B1187)</f>
        <v>0</v>
      </c>
      <c r="C1175" s="75">
        <f>SUM(C1176,C1177,C1178,C1179,C1180,C1181,C1182,C1183,C1184,C1185,C1186,C1187)</f>
        <v>0</v>
      </c>
      <c r="D1175" s="76">
        <f>C1175-B1175</f>
        <v>0</v>
      </c>
      <c r="E1175" s="77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</row>
    <row r="1176" s="49" customFormat="1" ht="15.75" customHeight="1" spans="1:17">
      <c r="A1176" s="74" t="s">
        <v>958</v>
      </c>
      <c r="B1176" s="78"/>
      <c r="C1176" s="78"/>
      <c r="D1176" s="76"/>
      <c r="E1176" s="77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</row>
    <row r="1177" s="49" customFormat="1" ht="15.75" customHeight="1" spans="1:17">
      <c r="A1177" s="74" t="s">
        <v>959</v>
      </c>
      <c r="B1177" s="79"/>
      <c r="C1177" s="78"/>
      <c r="D1177" s="76"/>
      <c r="E1177" s="77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</row>
    <row r="1178" s="49" customFormat="1" ht="15.75" customHeight="1" spans="1:17">
      <c r="A1178" s="74" t="s">
        <v>960</v>
      </c>
      <c r="B1178" s="79"/>
      <c r="C1178" s="78"/>
      <c r="D1178" s="76"/>
      <c r="E1178" s="77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</row>
    <row r="1179" s="49" customFormat="1" ht="15.75" customHeight="1" spans="1:17">
      <c r="A1179" s="74" t="s">
        <v>961</v>
      </c>
      <c r="B1179" s="79"/>
      <c r="C1179" s="78"/>
      <c r="D1179" s="76"/>
      <c r="E1179" s="77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</row>
    <row r="1180" s="49" customFormat="1" ht="15.75" customHeight="1" spans="1:17">
      <c r="A1180" s="74" t="s">
        <v>962</v>
      </c>
      <c r="B1180" s="79"/>
      <c r="C1180" s="78"/>
      <c r="D1180" s="76"/>
      <c r="E1180" s="77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</row>
    <row r="1181" s="49" customFormat="1" ht="15.75" customHeight="1" spans="1:17">
      <c r="A1181" s="74" t="s">
        <v>963</v>
      </c>
      <c r="B1181" s="79"/>
      <c r="C1181" s="78"/>
      <c r="D1181" s="76"/>
      <c r="E1181" s="77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</row>
    <row r="1182" s="49" customFormat="1" ht="15.75" customHeight="1" spans="1:17">
      <c r="A1182" s="74" t="s">
        <v>964</v>
      </c>
      <c r="B1182" s="79"/>
      <c r="C1182" s="78"/>
      <c r="D1182" s="76"/>
      <c r="E1182" s="77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</row>
    <row r="1183" s="49" customFormat="1" ht="15.75" customHeight="1" spans="1:17">
      <c r="A1183" s="74" t="s">
        <v>965</v>
      </c>
      <c r="B1183" s="79"/>
      <c r="C1183" s="78"/>
      <c r="D1183" s="76"/>
      <c r="E1183" s="77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</row>
    <row r="1184" s="49" customFormat="1" ht="15.75" customHeight="1" spans="1:17">
      <c r="A1184" s="74" t="s">
        <v>966</v>
      </c>
      <c r="B1184" s="79"/>
      <c r="C1184" s="78"/>
      <c r="D1184" s="76"/>
      <c r="E1184" s="77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</row>
    <row r="1185" s="49" customFormat="1" ht="15.75" customHeight="1" spans="1:17">
      <c r="A1185" s="74" t="s">
        <v>967</v>
      </c>
      <c r="B1185" s="79"/>
      <c r="C1185" s="78"/>
      <c r="D1185" s="76"/>
      <c r="E1185" s="77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</row>
    <row r="1186" s="49" customFormat="1" ht="15.75" customHeight="1" spans="1:17">
      <c r="A1186" s="74" t="s">
        <v>968</v>
      </c>
      <c r="B1186" s="79"/>
      <c r="C1186" s="78"/>
      <c r="D1186" s="76"/>
      <c r="E1186" s="77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</row>
    <row r="1187" s="49" customFormat="1" ht="15.75" customHeight="1" spans="1:17">
      <c r="A1187" s="74" t="s">
        <v>969</v>
      </c>
      <c r="B1187" s="79"/>
      <c r="C1187" s="78"/>
      <c r="D1187" s="76"/>
      <c r="E1187" s="77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</row>
    <row r="1188" s="49" customFormat="1" ht="15.75" customHeight="1" spans="1:17">
      <c r="A1188" s="74" t="s">
        <v>69</v>
      </c>
      <c r="B1188" s="75">
        <f>SUM(B1189,B1200,B1206,B1214,B1227,B1231,B1235)</f>
        <v>316.45</v>
      </c>
      <c r="C1188" s="75">
        <f>SUM(C1189,C1200,C1206,C1214,C1227,C1231,C1235)</f>
        <v>821.24</v>
      </c>
      <c r="D1188" s="76">
        <f>C1188-B1188</f>
        <v>504.79</v>
      </c>
      <c r="E1188" s="77">
        <f>D1188/B1188</f>
        <v>1.59516511297203</v>
      </c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</row>
    <row r="1189" s="49" customFormat="1" ht="15.75" customHeight="1" spans="1:17">
      <c r="A1189" s="74" t="s">
        <v>970</v>
      </c>
      <c r="B1189" s="75">
        <f>SUM(B1190,B1191,B1192,B1193,B1194,B1195,B1196,B1197,B1198,B1199)</f>
        <v>81.6</v>
      </c>
      <c r="C1189" s="75">
        <f>SUM(C1190,C1191,C1192,C1193,C1194,C1195,C1196,C1197,C1198,C1199)</f>
        <v>638.66</v>
      </c>
      <c r="D1189" s="76">
        <f>C1189-B1189</f>
        <v>557.06</v>
      </c>
      <c r="E1189" s="77">
        <f>D1189/B1189</f>
        <v>6.82671568627451</v>
      </c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</row>
    <row r="1190" s="49" customFormat="1" ht="15.75" customHeight="1" spans="1:17">
      <c r="A1190" s="74" t="s">
        <v>80</v>
      </c>
      <c r="B1190" s="78">
        <v>2</v>
      </c>
      <c r="C1190" s="78">
        <v>2.66</v>
      </c>
      <c r="D1190" s="76">
        <f>C1190-B1190</f>
        <v>0.66</v>
      </c>
      <c r="E1190" s="77">
        <f>D1190/B1190</f>
        <v>0.33</v>
      </c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</row>
    <row r="1191" s="49" customFormat="1" ht="15.75" customHeight="1" spans="1:17">
      <c r="A1191" s="74" t="s">
        <v>81</v>
      </c>
      <c r="B1191" s="79">
        <v>24</v>
      </c>
      <c r="C1191" s="78">
        <v>0</v>
      </c>
      <c r="D1191" s="76">
        <f>C1191-B1191</f>
        <v>-24</v>
      </c>
      <c r="E1191" s="77">
        <f>D1191/B1191</f>
        <v>-1</v>
      </c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</row>
    <row r="1192" s="49" customFormat="1" ht="15.75" customHeight="1" spans="1:17">
      <c r="A1192" s="74" t="s">
        <v>82</v>
      </c>
      <c r="B1192" s="79"/>
      <c r="C1192" s="78"/>
      <c r="D1192" s="76"/>
      <c r="E1192" s="77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</row>
    <row r="1193" s="49" customFormat="1" ht="15.75" customHeight="1" spans="1:17">
      <c r="A1193" s="74" t="s">
        <v>971</v>
      </c>
      <c r="B1193" s="79"/>
      <c r="C1193" s="78"/>
      <c r="D1193" s="76"/>
      <c r="E1193" s="77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</row>
    <row r="1194" s="49" customFormat="1" ht="15.75" customHeight="1" spans="1:17">
      <c r="A1194" s="74" t="s">
        <v>972</v>
      </c>
      <c r="B1194" s="79"/>
      <c r="C1194" s="78"/>
      <c r="D1194" s="76"/>
      <c r="E1194" s="77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</row>
    <row r="1195" s="49" customFormat="1" ht="15.75" customHeight="1" spans="1:17">
      <c r="A1195" s="74" t="s">
        <v>973</v>
      </c>
      <c r="B1195" s="79">
        <v>55.6</v>
      </c>
      <c r="C1195" s="78">
        <v>636</v>
      </c>
      <c r="D1195" s="76">
        <f>C1195-B1195</f>
        <v>580.4</v>
      </c>
      <c r="E1195" s="77">
        <f>D1195/B1195</f>
        <v>10.4388489208633</v>
      </c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</row>
    <row r="1196" s="49" customFormat="1" ht="15.75" customHeight="1" spans="1:17">
      <c r="A1196" s="74" t="s">
        <v>974</v>
      </c>
      <c r="B1196" s="79"/>
      <c r="C1196" s="78"/>
      <c r="D1196" s="76"/>
      <c r="E1196" s="77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</row>
    <row r="1197" s="49" customFormat="1" ht="15.75" customHeight="1" spans="1:17">
      <c r="A1197" s="74" t="s">
        <v>975</v>
      </c>
      <c r="B1197" s="79"/>
      <c r="C1197" s="78"/>
      <c r="D1197" s="76"/>
      <c r="E1197" s="77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</row>
    <row r="1198" s="49" customFormat="1" ht="15.75" customHeight="1" spans="1:17">
      <c r="A1198" s="74" t="s">
        <v>89</v>
      </c>
      <c r="B1198" s="79"/>
      <c r="C1198" s="78"/>
      <c r="D1198" s="76"/>
      <c r="E1198" s="77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</row>
    <row r="1199" s="49" customFormat="1" ht="15.75" customHeight="1" spans="1:17">
      <c r="A1199" s="74" t="s">
        <v>976</v>
      </c>
      <c r="B1199" s="79"/>
      <c r="C1199" s="78"/>
      <c r="D1199" s="76"/>
      <c r="E1199" s="77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</row>
    <row r="1200" s="49" customFormat="1" ht="15.75" customHeight="1" spans="1:17">
      <c r="A1200" s="74" t="s">
        <v>977</v>
      </c>
      <c r="B1200" s="75">
        <f>SUM(B1201,B1202,B1203,B1204,B1205)</f>
        <v>234.85</v>
      </c>
      <c r="C1200" s="75">
        <f>SUM(C1201,C1202,C1203,C1204,C1205)</f>
        <v>182.58</v>
      </c>
      <c r="D1200" s="76">
        <f>C1200-B1200</f>
        <v>-52.27</v>
      </c>
      <c r="E1200" s="77">
        <f>D1200/B1200</f>
        <v>-0.222567596338088</v>
      </c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</row>
    <row r="1201" s="49" customFormat="1" ht="15.75" customHeight="1" spans="1:17">
      <c r="A1201" s="74" t="s">
        <v>80</v>
      </c>
      <c r="B1201" s="78">
        <v>0</v>
      </c>
      <c r="C1201" s="78">
        <v>0</v>
      </c>
      <c r="D1201" s="76">
        <f>C1201-B1201</f>
        <v>0</v>
      </c>
      <c r="E1201" s="77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</row>
    <row r="1202" s="49" customFormat="1" ht="15.75" customHeight="1" spans="1:17">
      <c r="A1202" s="74" t="s">
        <v>81</v>
      </c>
      <c r="B1202" s="79"/>
      <c r="C1202" s="78"/>
      <c r="D1202" s="76"/>
      <c r="E1202" s="77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</row>
    <row r="1203" s="49" customFormat="1" ht="15.75" customHeight="1" spans="1:17">
      <c r="A1203" s="74" t="s">
        <v>82</v>
      </c>
      <c r="B1203" s="79"/>
      <c r="C1203" s="78"/>
      <c r="D1203" s="76"/>
      <c r="E1203" s="77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</row>
    <row r="1204" s="49" customFormat="1" ht="15.75" customHeight="1" spans="1:17">
      <c r="A1204" s="74" t="s">
        <v>978</v>
      </c>
      <c r="B1204" s="79">
        <v>234.85</v>
      </c>
      <c r="C1204" s="78">
        <v>182.58</v>
      </c>
      <c r="D1204" s="76">
        <f>C1204-B1204</f>
        <v>-52.27</v>
      </c>
      <c r="E1204" s="77">
        <f>D1204/B1204</f>
        <v>-0.222567596338088</v>
      </c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</row>
    <row r="1205" s="49" customFormat="1" ht="15.75" customHeight="1" spans="1:17">
      <c r="A1205" s="74" t="s">
        <v>979</v>
      </c>
      <c r="B1205" s="79"/>
      <c r="C1205" s="78"/>
      <c r="D1205" s="76"/>
      <c r="E1205" s="77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</row>
    <row r="1206" s="49" customFormat="1" ht="15.75" customHeight="1" spans="1:17">
      <c r="A1206" s="74" t="s">
        <v>980</v>
      </c>
      <c r="B1206" s="75">
        <f>SUM(B1207,B1208,B1209,B1210,B1211,B1212,B1213)</f>
        <v>0</v>
      </c>
      <c r="C1206" s="75">
        <f>SUM(C1207,C1208,C1209,C1210,C1211,C1212,C1213)</f>
        <v>0</v>
      </c>
      <c r="D1206" s="76">
        <f>C1206-B1206</f>
        <v>0</v>
      </c>
      <c r="E1206" s="77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</row>
    <row r="1207" s="49" customFormat="1" ht="15.75" customHeight="1" spans="1:17">
      <c r="A1207" s="74" t="s">
        <v>80</v>
      </c>
      <c r="B1207" s="78"/>
      <c r="C1207" s="78"/>
      <c r="D1207" s="76"/>
      <c r="E1207" s="77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</row>
    <row r="1208" s="49" customFormat="1" ht="15.75" customHeight="1" spans="1:17">
      <c r="A1208" s="74" t="s">
        <v>81</v>
      </c>
      <c r="B1208" s="79"/>
      <c r="C1208" s="78"/>
      <c r="D1208" s="76"/>
      <c r="E1208" s="77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</row>
    <row r="1209" s="49" customFormat="1" ht="15.75" customHeight="1" spans="1:17">
      <c r="A1209" s="74" t="s">
        <v>82</v>
      </c>
      <c r="B1209" s="79"/>
      <c r="C1209" s="78"/>
      <c r="D1209" s="76"/>
      <c r="E1209" s="77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</row>
    <row r="1210" s="49" customFormat="1" ht="15.75" customHeight="1" spans="1:17">
      <c r="A1210" s="74" t="s">
        <v>981</v>
      </c>
      <c r="B1210" s="79"/>
      <c r="C1210" s="78"/>
      <c r="D1210" s="76"/>
      <c r="E1210" s="77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</row>
    <row r="1211" s="49" customFormat="1" ht="15.75" customHeight="1" spans="1:17">
      <c r="A1211" s="74" t="s">
        <v>982</v>
      </c>
      <c r="B1211" s="79"/>
      <c r="C1211" s="78"/>
      <c r="D1211" s="76"/>
      <c r="E1211" s="77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</row>
    <row r="1212" s="49" customFormat="1" ht="15.75" customHeight="1" spans="1:17">
      <c r="A1212" s="74" t="s">
        <v>89</v>
      </c>
      <c r="B1212" s="79"/>
      <c r="C1212" s="78"/>
      <c r="D1212" s="76"/>
      <c r="E1212" s="77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</row>
    <row r="1213" s="49" customFormat="1" ht="15.75" customHeight="1" spans="1:17">
      <c r="A1213" s="74" t="s">
        <v>983</v>
      </c>
      <c r="B1213" s="79"/>
      <c r="C1213" s="78"/>
      <c r="D1213" s="76"/>
      <c r="E1213" s="77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</row>
    <row r="1214" s="49" customFormat="1" ht="15.75" customHeight="1" spans="1:17">
      <c r="A1214" s="74" t="s">
        <v>984</v>
      </c>
      <c r="B1214" s="75">
        <f>SUM(B1215,B1216,B1217,B1218,B1219,B1220,B1221,B1222,B1223,B1224,B1225,B1226)</f>
        <v>0</v>
      </c>
      <c r="C1214" s="75">
        <f>SUM(C1215,C1216,C1217,C1218,C1219,C1220,C1221,C1222,C1223,C1224,C1225,C1226)</f>
        <v>0</v>
      </c>
      <c r="D1214" s="76">
        <f>C1214-B1214</f>
        <v>0</v>
      </c>
      <c r="E1214" s="77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</row>
    <row r="1215" s="49" customFormat="1" ht="15.75" customHeight="1" spans="1:17">
      <c r="A1215" s="74" t="s">
        <v>80</v>
      </c>
      <c r="B1215" s="78"/>
      <c r="C1215" s="78"/>
      <c r="D1215" s="76"/>
      <c r="E1215" s="77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</row>
    <row r="1216" s="49" customFormat="1" ht="15.75" customHeight="1" spans="1:17">
      <c r="A1216" s="74" t="s">
        <v>81</v>
      </c>
      <c r="B1216" s="79"/>
      <c r="C1216" s="78"/>
      <c r="D1216" s="76"/>
      <c r="E1216" s="77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</row>
    <row r="1217" s="49" customFormat="1" ht="15.75" customHeight="1" spans="1:17">
      <c r="A1217" s="74" t="s">
        <v>82</v>
      </c>
      <c r="B1217" s="79"/>
      <c r="C1217" s="78"/>
      <c r="D1217" s="76"/>
      <c r="E1217" s="77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</row>
    <row r="1218" s="49" customFormat="1" ht="15.75" customHeight="1" spans="1:17">
      <c r="A1218" s="74" t="s">
        <v>985</v>
      </c>
      <c r="B1218" s="79"/>
      <c r="C1218" s="78"/>
      <c r="D1218" s="76"/>
      <c r="E1218" s="77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</row>
    <row r="1219" s="49" customFormat="1" ht="15.75" customHeight="1" spans="1:17">
      <c r="A1219" s="74" t="s">
        <v>986</v>
      </c>
      <c r="B1219" s="79"/>
      <c r="C1219" s="78"/>
      <c r="D1219" s="76"/>
      <c r="E1219" s="77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</row>
    <row r="1220" s="49" customFormat="1" ht="15.75" customHeight="1" spans="1:17">
      <c r="A1220" s="74" t="s">
        <v>987</v>
      </c>
      <c r="B1220" s="79"/>
      <c r="C1220" s="78"/>
      <c r="D1220" s="76"/>
      <c r="E1220" s="77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</row>
    <row r="1221" s="49" customFormat="1" ht="15.75" customHeight="1" spans="1:17">
      <c r="A1221" s="74" t="s">
        <v>988</v>
      </c>
      <c r="B1221" s="79"/>
      <c r="C1221" s="78"/>
      <c r="D1221" s="76"/>
      <c r="E1221" s="77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</row>
    <row r="1222" s="49" customFormat="1" ht="15.75" customHeight="1" spans="1:17">
      <c r="A1222" s="74" t="s">
        <v>989</v>
      </c>
      <c r="B1222" s="79"/>
      <c r="C1222" s="78"/>
      <c r="D1222" s="76"/>
      <c r="E1222" s="77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</row>
    <row r="1223" s="49" customFormat="1" ht="15.75" customHeight="1" spans="1:17">
      <c r="A1223" s="74" t="s">
        <v>990</v>
      </c>
      <c r="B1223" s="79"/>
      <c r="C1223" s="78"/>
      <c r="D1223" s="76"/>
      <c r="E1223" s="77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</row>
    <row r="1224" s="49" customFormat="1" ht="15.75" customHeight="1" spans="1:17">
      <c r="A1224" s="74" t="s">
        <v>991</v>
      </c>
      <c r="B1224" s="79"/>
      <c r="C1224" s="78"/>
      <c r="D1224" s="76"/>
      <c r="E1224" s="77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</row>
    <row r="1225" s="49" customFormat="1" ht="15.75" customHeight="1" spans="1:17">
      <c r="A1225" s="74" t="s">
        <v>992</v>
      </c>
      <c r="B1225" s="79"/>
      <c r="C1225" s="78"/>
      <c r="D1225" s="76"/>
      <c r="E1225" s="77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</row>
    <row r="1226" s="49" customFormat="1" ht="15.75" customHeight="1" spans="1:17">
      <c r="A1226" s="74" t="s">
        <v>993</v>
      </c>
      <c r="B1226" s="79"/>
      <c r="C1226" s="78"/>
      <c r="D1226" s="76"/>
      <c r="E1226" s="77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</row>
    <row r="1227" s="49" customFormat="1" ht="15.75" customHeight="1" spans="1:17">
      <c r="A1227" s="74" t="s">
        <v>994</v>
      </c>
      <c r="B1227" s="75">
        <f>SUM(B1228,B1229,B1230)</f>
        <v>0</v>
      </c>
      <c r="C1227" s="75">
        <f>SUM(C1228,C1229,C1230)</f>
        <v>0</v>
      </c>
      <c r="D1227" s="76">
        <f>C1227-B1227</f>
        <v>0</v>
      </c>
      <c r="E1227" s="77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</row>
    <row r="1228" s="49" customFormat="1" ht="15.75" customHeight="1" spans="1:17">
      <c r="A1228" s="74" t="s">
        <v>995</v>
      </c>
      <c r="B1228" s="78"/>
      <c r="C1228" s="78"/>
      <c r="D1228" s="76"/>
      <c r="E1228" s="77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</row>
    <row r="1229" s="49" customFormat="1" ht="15.75" customHeight="1" spans="1:17">
      <c r="A1229" s="74" t="s">
        <v>996</v>
      </c>
      <c r="B1229" s="78"/>
      <c r="C1229" s="78"/>
      <c r="D1229" s="76"/>
      <c r="E1229" s="77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</row>
    <row r="1230" s="49" customFormat="1" ht="15.75" customHeight="1" spans="1:17">
      <c r="A1230" s="74" t="s">
        <v>997</v>
      </c>
      <c r="B1230" s="78"/>
      <c r="C1230" s="78"/>
      <c r="D1230" s="76"/>
      <c r="E1230" s="77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</row>
    <row r="1231" s="49" customFormat="1" ht="15.75" customHeight="1" spans="1:17">
      <c r="A1231" s="74" t="s">
        <v>998</v>
      </c>
      <c r="B1231" s="75">
        <f>SUM(B1232,B1233,B1234)</f>
        <v>0</v>
      </c>
      <c r="C1231" s="75">
        <f>SUM(C1232,C1233,C1234)</f>
        <v>0</v>
      </c>
      <c r="D1231" s="76">
        <f>C1231-B1231</f>
        <v>0</v>
      </c>
      <c r="E1231" s="77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</row>
    <row r="1232" s="49" customFormat="1" ht="15.75" customHeight="1" spans="1:17">
      <c r="A1232" s="74" t="s">
        <v>999</v>
      </c>
      <c r="B1232" s="78"/>
      <c r="C1232" s="78"/>
      <c r="D1232" s="76"/>
      <c r="E1232" s="77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</row>
    <row r="1233" s="49" customFormat="1" ht="15.75" customHeight="1" spans="1:17">
      <c r="A1233" s="74" t="s">
        <v>1000</v>
      </c>
      <c r="B1233" s="79"/>
      <c r="C1233" s="78"/>
      <c r="D1233" s="76"/>
      <c r="E1233" s="77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</row>
    <row r="1234" s="49" customFormat="1" ht="15.75" customHeight="1" spans="1:17">
      <c r="A1234" s="74" t="s">
        <v>1001</v>
      </c>
      <c r="B1234" s="79"/>
      <c r="C1234" s="78"/>
      <c r="D1234" s="76"/>
      <c r="E1234" s="77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</row>
    <row r="1235" s="49" customFormat="1" ht="15.75" customHeight="1" spans="1:17">
      <c r="A1235" s="74" t="s">
        <v>1002</v>
      </c>
      <c r="B1235" s="79"/>
      <c r="C1235" s="78"/>
      <c r="D1235" s="76"/>
      <c r="E1235" s="77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</row>
    <row r="1236" s="49" customFormat="1" ht="15.75" customHeight="1" spans="1:17">
      <c r="A1236" s="74" t="s">
        <v>70</v>
      </c>
      <c r="B1236" s="79"/>
      <c r="C1236" s="78"/>
      <c r="D1236" s="76"/>
      <c r="E1236" s="77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</row>
    <row r="1237" s="49" customFormat="1" ht="15.75" customHeight="1" spans="1:17">
      <c r="A1237" s="74" t="s">
        <v>71</v>
      </c>
      <c r="B1237" s="75">
        <f>SUM(B1238,B1239)</f>
        <v>0</v>
      </c>
      <c r="C1237" s="75">
        <f>SUM(C1238,C1239)</f>
        <v>0</v>
      </c>
      <c r="D1237" s="76">
        <f>C1237-B1237</f>
        <v>0</v>
      </c>
      <c r="E1237" s="77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</row>
    <row r="1238" s="49" customFormat="1" ht="15.75" customHeight="1" spans="1:17">
      <c r="A1238" s="74" t="s">
        <v>1003</v>
      </c>
      <c r="B1238" s="78"/>
      <c r="C1238" s="78"/>
      <c r="D1238" s="76"/>
      <c r="E1238" s="77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</row>
    <row r="1239" s="49" customFormat="1" ht="15.75" customHeight="1" spans="1:17">
      <c r="A1239" s="74" t="s">
        <v>875</v>
      </c>
      <c r="B1239" s="78">
        <v>0</v>
      </c>
      <c r="C1239" s="78">
        <v>0</v>
      </c>
      <c r="D1239" s="76">
        <f>C1239-B1239</f>
        <v>0</v>
      </c>
      <c r="E1239" s="77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</row>
    <row r="1240" s="49" customFormat="1" ht="15.75" customHeight="1" spans="1:17">
      <c r="A1240" s="74" t="s">
        <v>73</v>
      </c>
      <c r="B1240" s="75">
        <f>SUM(B1241)</f>
        <v>0</v>
      </c>
      <c r="C1240" s="75">
        <f>SUM(C1241)</f>
        <v>0</v>
      </c>
      <c r="D1240" s="76">
        <f>C1240-B1240</f>
        <v>0</v>
      </c>
      <c r="E1240" s="77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</row>
    <row r="1241" s="49" customFormat="1" ht="15.75" customHeight="1" spans="1:17">
      <c r="A1241" s="74" t="s">
        <v>1004</v>
      </c>
      <c r="B1241" s="75">
        <f>SUM(B1242,B1243,B1244,B1245)</f>
        <v>0</v>
      </c>
      <c r="C1241" s="75">
        <f>SUM(C1242,C1243,C1244,C1245)</f>
        <v>0</v>
      </c>
      <c r="D1241" s="76">
        <f>C1241-B1241</f>
        <v>0</v>
      </c>
      <c r="E1241" s="77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</row>
    <row r="1242" s="49" customFormat="1" ht="15.75" customHeight="1" spans="1:17">
      <c r="A1242" s="74" t="s">
        <v>1005</v>
      </c>
      <c r="B1242" s="78"/>
      <c r="C1242" s="78"/>
      <c r="D1242" s="76"/>
      <c r="E1242" s="77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</row>
    <row r="1243" s="49" customFormat="1" ht="15.75" customHeight="1" spans="1:17">
      <c r="A1243" s="74" t="s">
        <v>1006</v>
      </c>
      <c r="B1243" s="78"/>
      <c r="C1243" s="78"/>
      <c r="D1243" s="76"/>
      <c r="E1243" s="77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</row>
    <row r="1244" s="49" customFormat="1" ht="15.75" customHeight="1" spans="1:17">
      <c r="A1244" s="74" t="s">
        <v>1007</v>
      </c>
      <c r="B1244" s="78"/>
      <c r="C1244" s="78"/>
      <c r="D1244" s="76"/>
      <c r="E1244" s="77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</row>
    <row r="1245" s="49" customFormat="1" ht="15.75" customHeight="1" spans="1:17">
      <c r="A1245" s="74" t="s">
        <v>1008</v>
      </c>
      <c r="B1245" s="78"/>
      <c r="C1245" s="78"/>
      <c r="D1245" s="76"/>
      <c r="E1245" s="77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</row>
    <row r="1246" s="49" customFormat="1" ht="15.75" customHeight="1" spans="1:17">
      <c r="A1246" s="74" t="s">
        <v>74</v>
      </c>
      <c r="B1246" s="75">
        <f>SUM(B1247)</f>
        <v>0</v>
      </c>
      <c r="C1246" s="75">
        <f>SUM(C1247)</f>
        <v>0</v>
      </c>
      <c r="D1246" s="76">
        <f>C1246-B1246</f>
        <v>0</v>
      </c>
      <c r="E1246" s="77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</row>
    <row r="1247" s="49" customFormat="1" ht="15.75" customHeight="1" spans="1:17">
      <c r="A1247" s="74" t="s">
        <v>1009</v>
      </c>
      <c r="B1247" s="78"/>
      <c r="C1247" s="78"/>
      <c r="D1247" s="76"/>
      <c r="E1247" s="77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</row>
    <row r="1248" s="49" customFormat="1" ht="15.75" customHeight="1" spans="1:17">
      <c r="A1248" s="74" t="s">
        <v>1010</v>
      </c>
      <c r="B1248" s="81">
        <f>SUM(B6,B235,B239,B249,B339,B390,B446,B503,B629,B700,B772,B791,B898,B956,B1020,B1040,B1070,B1080,B1124,B1144,B1188,B1236,B1237,B1240,B1246)</f>
        <v>8526</v>
      </c>
      <c r="C1248" s="81">
        <f>SUM(C6,C235,C239,C249,C339,C390,C446,C503,C629,C700,C772,C791,C898,C956,C1020,C1040,C1070,C1080,C1124,C1144,C1188,C1236,C1237,C1240,C1246)</f>
        <v>10640</v>
      </c>
      <c r="D1248" s="76">
        <f>C1248-B1248</f>
        <v>2114</v>
      </c>
      <c r="E1248" s="77">
        <f>D1248/B1248</f>
        <v>0.247947454844006</v>
      </c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</row>
  </sheetData>
  <mergeCells count="6">
    <mergeCell ref="A1:E1"/>
    <mergeCell ref="A2:E2"/>
    <mergeCell ref="D4:E4"/>
    <mergeCell ref="A4:A5"/>
    <mergeCell ref="B4:B5"/>
    <mergeCell ref="C4:C5"/>
  </mergeCells>
  <printOptions horizontalCentered="1"/>
  <pageMargins left="0.393055555555556" right="0.393055555555556" top="0.393055555555556" bottom="0.393055555555556" header="0.5" footer="0.5"/>
  <pageSetup paperSize="9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0"/>
  <sheetViews>
    <sheetView workbookViewId="0">
      <pane ySplit="4" topLeftCell="A5" activePane="bottomLeft" state="frozen"/>
      <selection/>
      <selection pane="bottomLeft" activeCell="A2" sqref="A2:B2"/>
    </sheetView>
  </sheetViews>
  <sheetFormatPr defaultColWidth="10" defaultRowHeight="13.5"/>
  <cols>
    <col min="1" max="1" width="53.625" customWidth="1"/>
    <col min="2" max="2" width="41.125" style="50" customWidth="1"/>
    <col min="3" max="3" width="40.6833333333333" customWidth="1"/>
    <col min="4" max="4" width="9.76666666666667" customWidth="1"/>
  </cols>
  <sheetData>
    <row r="1" s="49" customFormat="1" ht="14.1" customHeight="1" spans="1:16384">
      <c r="A1" s="51" t="s">
        <v>1011</v>
      </c>
      <c r="B1" s="51"/>
      <c r="C1" s="51"/>
      <c r="D1" s="51"/>
      <c r="E1" s="51"/>
      <c r="XFB1"/>
      <c r="XFC1"/>
      <c r="XFD1"/>
    </row>
    <row r="2" ht="35.85" customHeight="1" spans="1:3">
      <c r="A2" s="52" t="s">
        <v>1012</v>
      </c>
      <c r="B2" s="52"/>
      <c r="C2" s="53"/>
    </row>
    <row r="3" ht="20" customHeight="1" spans="1:3">
      <c r="A3" s="54" t="s">
        <v>9</v>
      </c>
      <c r="B3" s="54"/>
      <c r="C3" s="55"/>
    </row>
    <row r="4" ht="26.05" customHeight="1" spans="1:2">
      <c r="A4" s="56" t="s">
        <v>10</v>
      </c>
      <c r="B4" s="56" t="s">
        <v>12</v>
      </c>
    </row>
    <row r="5" ht="25" customHeight="1" spans="1:2">
      <c r="A5" s="57" t="s">
        <v>1013</v>
      </c>
      <c r="B5" s="58">
        <f>B6+B16+B28</f>
        <v>539.19</v>
      </c>
    </row>
    <row r="6" ht="25" customHeight="1" spans="1:2">
      <c r="A6" s="59" t="s">
        <v>1014</v>
      </c>
      <c r="B6" s="60">
        <f>SUM(B7:B15)</f>
        <v>366.21</v>
      </c>
    </row>
    <row r="7" ht="25" customHeight="1" spans="1:2">
      <c r="A7" s="59" t="s">
        <v>1015</v>
      </c>
      <c r="B7" s="61">
        <v>265.26</v>
      </c>
    </row>
    <row r="8" ht="25" customHeight="1" spans="1:2">
      <c r="A8" s="59" t="s">
        <v>1016</v>
      </c>
      <c r="B8" s="61">
        <f>60.95</f>
        <v>60.95</v>
      </c>
    </row>
    <row r="9" ht="25" customHeight="1" spans="1:2">
      <c r="A9" s="59" t="s">
        <v>1017</v>
      </c>
      <c r="B9" s="62">
        <v>35</v>
      </c>
    </row>
    <row r="10" ht="25" customHeight="1" spans="1:2">
      <c r="A10" s="63" t="s">
        <v>1018</v>
      </c>
      <c r="B10" s="64"/>
    </row>
    <row r="11" ht="25" customHeight="1" spans="1:2">
      <c r="A11" s="59" t="s">
        <v>1019</v>
      </c>
      <c r="B11" s="58"/>
    </row>
    <row r="12" ht="25" customHeight="1" spans="1:2">
      <c r="A12" s="59" t="s">
        <v>1020</v>
      </c>
      <c r="B12" s="60"/>
    </row>
    <row r="13" ht="25" customHeight="1" spans="1:2">
      <c r="A13" s="59" t="s">
        <v>1021</v>
      </c>
      <c r="B13" s="60"/>
    </row>
    <row r="14" ht="25" customHeight="1" spans="1:2">
      <c r="A14" s="59" t="s">
        <v>1022</v>
      </c>
      <c r="B14" s="60"/>
    </row>
    <row r="15" ht="25" customHeight="1" spans="1:2">
      <c r="A15" s="59" t="s">
        <v>1023</v>
      </c>
      <c r="B15" s="61">
        <v>5</v>
      </c>
    </row>
    <row r="16" ht="25" customHeight="1" spans="1:2">
      <c r="A16" s="59" t="s">
        <v>1024</v>
      </c>
      <c r="B16" s="60">
        <f>SUM(B17:B27)</f>
        <v>171.4</v>
      </c>
    </row>
    <row r="17" ht="25" customHeight="1" spans="1:2">
      <c r="A17" s="59" t="s">
        <v>1025</v>
      </c>
      <c r="B17" s="60">
        <v>83.7</v>
      </c>
    </row>
    <row r="18" ht="25" customHeight="1" spans="1:2">
      <c r="A18" s="59" t="s">
        <v>1026</v>
      </c>
      <c r="B18" s="60">
        <v>1</v>
      </c>
    </row>
    <row r="19" ht="25" customHeight="1" spans="1:2">
      <c r="A19" s="59" t="s">
        <v>1027</v>
      </c>
      <c r="B19" s="60">
        <v>0.7</v>
      </c>
    </row>
    <row r="20" ht="25" customHeight="1" spans="1:2">
      <c r="A20" s="59" t="s">
        <v>1028</v>
      </c>
      <c r="B20" s="60"/>
    </row>
    <row r="21" ht="25" customHeight="1" spans="1:2">
      <c r="A21" s="59" t="s">
        <v>1029</v>
      </c>
      <c r="B21" s="60"/>
    </row>
    <row r="22" ht="25" customHeight="1" spans="1:2">
      <c r="A22" s="59" t="s">
        <v>1030</v>
      </c>
      <c r="B22" s="60">
        <v>11</v>
      </c>
    </row>
    <row r="23" ht="25" customHeight="1" spans="1:2">
      <c r="A23" s="59" t="s">
        <v>1031</v>
      </c>
      <c r="B23" s="60"/>
    </row>
    <row r="24" ht="25" customHeight="1" spans="1:2">
      <c r="A24" s="59" t="s">
        <v>1032</v>
      </c>
      <c r="B24" s="60">
        <v>75</v>
      </c>
    </row>
    <row r="25" ht="25" customHeight="1" spans="1:2">
      <c r="A25" s="59" t="s">
        <v>1033</v>
      </c>
      <c r="B25" s="60"/>
    </row>
    <row r="26" ht="25" customHeight="1" spans="1:2">
      <c r="A26" s="59" t="s">
        <v>1034</v>
      </c>
      <c r="B26" s="60"/>
    </row>
    <row r="27" ht="25" customHeight="1" spans="1:2">
      <c r="A27" s="59" t="s">
        <v>1035</v>
      </c>
      <c r="B27" s="60"/>
    </row>
    <row r="28" ht="25" customHeight="1" spans="1:2">
      <c r="A28" s="59" t="s">
        <v>1036</v>
      </c>
      <c r="B28" s="60">
        <f>SUM(B29)</f>
        <v>1.58</v>
      </c>
    </row>
    <row r="29" ht="25" customHeight="1" spans="1:2">
      <c r="A29" s="59" t="s">
        <v>1037</v>
      </c>
      <c r="B29" s="65">
        <v>1.58</v>
      </c>
    </row>
    <row r="30" ht="25" customHeight="1" spans="1:2">
      <c r="A30" s="63" t="s">
        <v>1038</v>
      </c>
      <c r="B30" s="64"/>
    </row>
  </sheetData>
  <mergeCells count="2">
    <mergeCell ref="A2:B2"/>
    <mergeCell ref="A3:B3"/>
  </mergeCells>
  <printOptions horizontalCentered="1"/>
  <pageMargins left="0.39300000667572" right="0.39300000667572" top="0.590277777777778" bottom="0.39300000667572" header="0.6687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pane ySplit="8" topLeftCell="A9" activePane="bottomLeft" state="frozen"/>
      <selection/>
      <selection pane="bottomLeft" activeCell="B11" sqref="B11"/>
    </sheetView>
  </sheetViews>
  <sheetFormatPr defaultColWidth="9" defaultRowHeight="15.75" outlineLevelCol="1"/>
  <cols>
    <col min="1" max="1" width="47.75" style="27" customWidth="1"/>
    <col min="2" max="2" width="37.875" style="28" customWidth="1"/>
    <col min="3" max="16384" width="9" style="18"/>
  </cols>
  <sheetData>
    <row r="1" ht="14.25" spans="1:1">
      <c r="A1" s="29" t="s">
        <v>1039</v>
      </c>
    </row>
    <row r="2" s="18" customFormat="1" ht="22.5" spans="1:2">
      <c r="A2" s="30" t="s">
        <v>1040</v>
      </c>
      <c r="B2" s="31"/>
    </row>
    <row r="3" s="19" customFormat="1" ht="18.75" spans="1:2">
      <c r="A3" s="32"/>
      <c r="B3" s="33" t="s">
        <v>9</v>
      </c>
    </row>
    <row r="4" s="20" customFormat="1" ht="16.5" customHeight="1" spans="1:2">
      <c r="A4" s="34" t="s">
        <v>10</v>
      </c>
      <c r="B4" s="35" t="s">
        <v>1041</v>
      </c>
    </row>
    <row r="5" s="20" customFormat="1" ht="17" customHeight="1" spans="1:2">
      <c r="A5" s="36" t="s">
        <v>1042</v>
      </c>
      <c r="B5" s="37">
        <f>SUM(B6:B9)</f>
        <v>0</v>
      </c>
    </row>
    <row r="6" s="21" customFormat="1" ht="17" customHeight="1" spans="1:2">
      <c r="A6" s="38" t="s">
        <v>1043</v>
      </c>
      <c r="B6" s="39"/>
    </row>
    <row r="7" s="21" customFormat="1" ht="17" customHeight="1" spans="1:2">
      <c r="A7" s="38" t="s">
        <v>1044</v>
      </c>
      <c r="B7" s="39"/>
    </row>
    <row r="8" s="21" customFormat="1" ht="17" customHeight="1" spans="1:2">
      <c r="A8" s="38" t="s">
        <v>1045</v>
      </c>
      <c r="B8" s="39"/>
    </row>
    <row r="9" s="21" customFormat="1" ht="17" customHeight="1" spans="1:2">
      <c r="A9" s="38" t="s">
        <v>1046</v>
      </c>
      <c r="B9" s="39"/>
    </row>
    <row r="10" s="22" customFormat="1" ht="17" customHeight="1" spans="1:2">
      <c r="A10" s="40" t="s">
        <v>1047</v>
      </c>
      <c r="B10" s="39">
        <f>SUM(B11:B27)</f>
        <v>0</v>
      </c>
    </row>
    <row r="11" s="21" customFormat="1" ht="17" customHeight="1" spans="1:2">
      <c r="A11" s="41" t="s">
        <v>1048</v>
      </c>
      <c r="B11" s="39"/>
    </row>
    <row r="12" s="21" customFormat="1" ht="17" customHeight="1" spans="1:2">
      <c r="A12" s="41" t="s">
        <v>1049</v>
      </c>
      <c r="B12" s="39"/>
    </row>
    <row r="13" s="23" customFormat="1" ht="17" customHeight="1" spans="1:2">
      <c r="A13" s="41" t="s">
        <v>1050</v>
      </c>
      <c r="B13" s="39"/>
    </row>
    <row r="14" s="23" customFormat="1" ht="17" customHeight="1" spans="1:2">
      <c r="A14" s="41" t="s">
        <v>1051</v>
      </c>
      <c r="B14" s="39"/>
    </row>
    <row r="15" s="23" customFormat="1" ht="17" customHeight="1" spans="1:2">
      <c r="A15" s="41" t="s">
        <v>1052</v>
      </c>
      <c r="B15" s="39"/>
    </row>
    <row r="16" s="23" customFormat="1" ht="17" customHeight="1" spans="1:2">
      <c r="A16" s="41" t="s">
        <v>1053</v>
      </c>
      <c r="B16" s="39"/>
    </row>
    <row r="17" s="23" customFormat="1" ht="17" customHeight="1" spans="1:2">
      <c r="A17" s="41" t="s">
        <v>1054</v>
      </c>
      <c r="B17" s="39"/>
    </row>
    <row r="18" s="23" customFormat="1" ht="17" customHeight="1" spans="1:2">
      <c r="A18" s="41" t="s">
        <v>1055</v>
      </c>
      <c r="B18" s="39"/>
    </row>
    <row r="19" s="23" customFormat="1" ht="17" customHeight="1" spans="1:2">
      <c r="A19" s="41" t="s">
        <v>1056</v>
      </c>
      <c r="B19" s="39"/>
    </row>
    <row r="20" s="23" customFormat="1" ht="17" customHeight="1" spans="1:2">
      <c r="A20" s="41" t="s">
        <v>1057</v>
      </c>
      <c r="B20" s="39"/>
    </row>
    <row r="21" s="23" customFormat="1" ht="17" customHeight="1" spans="1:2">
      <c r="A21" s="41" t="s">
        <v>1058</v>
      </c>
      <c r="B21" s="39"/>
    </row>
    <row r="22" s="23" customFormat="1" ht="17" customHeight="1" spans="1:2">
      <c r="A22" s="41" t="s">
        <v>1059</v>
      </c>
      <c r="B22" s="39"/>
    </row>
    <row r="23" s="23" customFormat="1" ht="17" customHeight="1" spans="1:2">
      <c r="A23" s="41" t="s">
        <v>1060</v>
      </c>
      <c r="B23" s="39"/>
    </row>
    <row r="24" s="23" customFormat="1" ht="17" customHeight="1" spans="1:2">
      <c r="A24" s="41" t="s">
        <v>1061</v>
      </c>
      <c r="B24" s="39"/>
    </row>
    <row r="25" s="23" customFormat="1" ht="17" customHeight="1" spans="1:2">
      <c r="A25" s="41" t="s">
        <v>1062</v>
      </c>
      <c r="B25" s="39"/>
    </row>
    <row r="26" s="23" customFormat="1" ht="17" customHeight="1" spans="1:2">
      <c r="A26" s="41" t="s">
        <v>1063</v>
      </c>
      <c r="B26" s="39"/>
    </row>
    <row r="27" s="23" customFormat="1" ht="17" customHeight="1" spans="1:2">
      <c r="A27" s="41" t="s">
        <v>1064</v>
      </c>
      <c r="B27" s="39"/>
    </row>
    <row r="28" s="24" customFormat="1" ht="17" customHeight="1" spans="1:2">
      <c r="A28" s="42" t="s">
        <v>1065</v>
      </c>
      <c r="B28" s="43"/>
    </row>
    <row r="29" s="24" customFormat="1" ht="17" customHeight="1" spans="1:2">
      <c r="A29" s="44" t="s">
        <v>1066</v>
      </c>
      <c r="B29" s="43"/>
    </row>
    <row r="30" s="24" customFormat="1" ht="17" customHeight="1" spans="1:2">
      <c r="A30" s="45" t="s">
        <v>1067</v>
      </c>
      <c r="B30" s="43"/>
    </row>
    <row r="31" s="24" customFormat="1" ht="17" customHeight="1" spans="1:2">
      <c r="A31" s="45" t="s">
        <v>1068</v>
      </c>
      <c r="B31" s="43"/>
    </row>
    <row r="32" s="24" customFormat="1" ht="17" customHeight="1" spans="1:2">
      <c r="A32" s="45" t="s">
        <v>1069</v>
      </c>
      <c r="B32" s="43"/>
    </row>
    <row r="33" s="24" customFormat="1" ht="17" customHeight="1" spans="1:2">
      <c r="A33" s="45" t="s">
        <v>1070</v>
      </c>
      <c r="B33" s="43"/>
    </row>
    <row r="34" s="24" customFormat="1" ht="17" customHeight="1" spans="1:2">
      <c r="A34" s="45" t="s">
        <v>1071</v>
      </c>
      <c r="B34" s="43"/>
    </row>
    <row r="35" s="24" customFormat="1" ht="17" customHeight="1" spans="1:2">
      <c r="A35" s="45" t="s">
        <v>1072</v>
      </c>
      <c r="B35" s="43"/>
    </row>
    <row r="36" s="25" customFormat="1" ht="17" customHeight="1" spans="1:2">
      <c r="A36" s="45" t="s">
        <v>1073</v>
      </c>
      <c r="B36" s="46"/>
    </row>
    <row r="37" s="26" customFormat="1" ht="17" customHeight="1" spans="1:2">
      <c r="A37" s="47" t="s">
        <v>1074</v>
      </c>
      <c r="B37" s="48"/>
    </row>
    <row r="38" s="26" customFormat="1" ht="17" customHeight="1" spans="1:2">
      <c r="A38" s="47" t="s">
        <v>1075</v>
      </c>
      <c r="B38" s="48"/>
    </row>
    <row r="39" s="26" customFormat="1" ht="17" customHeight="1" spans="1:2">
      <c r="A39" s="47" t="s">
        <v>1076</v>
      </c>
      <c r="B39" s="48"/>
    </row>
    <row r="40" s="26" customFormat="1" ht="17" customHeight="1" spans="1:2">
      <c r="A40" s="47" t="s">
        <v>1077</v>
      </c>
      <c r="B40" s="48"/>
    </row>
    <row r="41" s="26" customFormat="1" ht="17" customHeight="1" spans="1:2">
      <c r="A41" s="47" t="s">
        <v>1078</v>
      </c>
      <c r="B41" s="48"/>
    </row>
    <row r="42" s="26" customFormat="1" ht="17" customHeight="1" spans="1:2">
      <c r="A42" s="47" t="s">
        <v>1079</v>
      </c>
      <c r="B42" s="48"/>
    </row>
    <row r="43" s="26" customFormat="1" ht="17" customHeight="1" spans="1:2">
      <c r="A43" s="47" t="s">
        <v>1080</v>
      </c>
      <c r="B43" s="48"/>
    </row>
    <row r="44" s="26" customFormat="1" ht="17" customHeight="1" spans="1:2">
      <c r="A44" s="47" t="s">
        <v>1081</v>
      </c>
      <c r="B44" s="48"/>
    </row>
    <row r="45" s="26" customFormat="1" ht="17" customHeight="1" spans="1:2">
      <c r="A45" s="47" t="s">
        <v>1082</v>
      </c>
      <c r="B45" s="48"/>
    </row>
    <row r="46" s="26" customFormat="1" ht="17" customHeight="1" spans="1:2">
      <c r="A46" s="47" t="s">
        <v>1083</v>
      </c>
      <c r="B46" s="48"/>
    </row>
    <row r="47" s="26" customFormat="1" ht="17" customHeight="1" spans="1:2">
      <c r="A47" s="47" t="s">
        <v>1084</v>
      </c>
      <c r="B47" s="48"/>
    </row>
    <row r="48" s="26" customFormat="1" ht="17" customHeight="1" spans="1:2">
      <c r="A48" s="47" t="s">
        <v>1085</v>
      </c>
      <c r="B48" s="48"/>
    </row>
    <row r="49" s="26" customFormat="1" ht="17" customHeight="1" spans="1:2">
      <c r="A49" s="47" t="s">
        <v>1086</v>
      </c>
      <c r="B49" s="48"/>
    </row>
    <row r="50" s="26" customFormat="1" ht="17" customHeight="1" spans="1:2">
      <c r="A50" s="47" t="s">
        <v>1087</v>
      </c>
      <c r="B50" s="48"/>
    </row>
  </sheetData>
  <mergeCells count="1">
    <mergeCell ref="A2:B2"/>
  </mergeCells>
  <printOptions horizontalCentered="1"/>
  <pageMargins left="0.39300000667572" right="0.39300000667572" top="0.39300000667572" bottom="0.39300000667572" header="0.5" footer="0.5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workbookViewId="0">
      <selection activeCell="H55" sqref="H55"/>
    </sheetView>
  </sheetViews>
  <sheetFormatPr defaultColWidth="9" defaultRowHeight="14.25"/>
  <cols>
    <col min="1" max="1" width="40.625" style="1" customWidth="1"/>
    <col min="2" max="2" width="14.5" style="1" customWidth="1"/>
    <col min="3" max="3" width="13.75" style="1" customWidth="1"/>
    <col min="4" max="4" width="13.625" style="1" customWidth="1"/>
    <col min="5" max="5" width="14" style="1" customWidth="1"/>
    <col min="6" max="16384" width="9" style="1"/>
  </cols>
  <sheetData>
    <row r="1" spans="1:1">
      <c r="A1" s="4" t="s">
        <v>1088</v>
      </c>
    </row>
    <row r="2" s="1" customFormat="1" ht="57" customHeight="1" spans="1:5">
      <c r="A2" s="5" t="s">
        <v>1089</v>
      </c>
      <c r="B2" s="5"/>
      <c r="C2" s="5"/>
      <c r="D2" s="5"/>
      <c r="E2" s="5"/>
    </row>
    <row r="3" s="1" customFormat="1" ht="27" customHeight="1" spans="1:5">
      <c r="A3" s="6" t="s">
        <v>9</v>
      </c>
      <c r="B3" s="6"/>
      <c r="C3" s="6"/>
      <c r="D3" s="6"/>
      <c r="E3" s="6"/>
    </row>
    <row r="4" s="2" customFormat="1" ht="20.1" customHeight="1" spans="1:23">
      <c r="A4" s="7" t="s">
        <v>10</v>
      </c>
      <c r="B4" s="8" t="s">
        <v>46</v>
      </c>
      <c r="C4" s="8" t="s">
        <v>12</v>
      </c>
      <c r="D4" s="9" t="s">
        <v>47</v>
      </c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="2" customFormat="1" ht="18" customHeight="1" spans="1:23">
      <c r="A5" s="7"/>
      <c r="B5" s="11"/>
      <c r="C5" s="11"/>
      <c r="D5" s="9" t="s">
        <v>14</v>
      </c>
      <c r="E5" s="12" t="s">
        <v>15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="3" customFormat="1" ht="35.25" customHeight="1" spans="1:5">
      <c r="A6" s="13" t="s">
        <v>1090</v>
      </c>
      <c r="B6" s="14">
        <f>SUM(B7:B9)</f>
        <v>131</v>
      </c>
      <c r="C6" s="14">
        <f>SUM(C7:C9)</f>
        <v>152</v>
      </c>
      <c r="D6" s="15">
        <f>C6-B6</f>
        <v>21</v>
      </c>
      <c r="E6" s="16">
        <f>D6/B6</f>
        <v>0.16030534351145</v>
      </c>
    </row>
    <row r="7" s="1" customFormat="1" ht="35.25" customHeight="1" spans="1:5">
      <c r="A7" s="17" t="s">
        <v>1091</v>
      </c>
      <c r="B7" s="13"/>
      <c r="C7" s="13"/>
      <c r="D7" s="15"/>
      <c r="E7" s="16"/>
    </row>
    <row r="8" s="1" customFormat="1" ht="35.25" customHeight="1" spans="1:5">
      <c r="A8" s="13" t="s">
        <v>1092</v>
      </c>
      <c r="B8" s="13">
        <v>41</v>
      </c>
      <c r="C8" s="13">
        <v>41</v>
      </c>
      <c r="D8" s="15">
        <f>C8-B8</f>
        <v>0</v>
      </c>
      <c r="E8" s="16">
        <f>D8/B8</f>
        <v>0</v>
      </c>
    </row>
    <row r="9" s="1" customFormat="1" ht="35.25" customHeight="1" spans="1:5">
      <c r="A9" s="13" t="s">
        <v>1093</v>
      </c>
      <c r="B9" s="13">
        <v>90</v>
      </c>
      <c r="C9" s="13">
        <f>SUM(C10:C11)</f>
        <v>111</v>
      </c>
      <c r="D9" s="15">
        <f>C9-B9</f>
        <v>21</v>
      </c>
      <c r="E9" s="16">
        <f>D9/B9</f>
        <v>0.233333333333333</v>
      </c>
    </row>
    <row r="10" s="1" customFormat="1" ht="35.25" customHeight="1" spans="1:5">
      <c r="A10" s="13" t="s">
        <v>1094</v>
      </c>
      <c r="B10" s="13">
        <v>36</v>
      </c>
      <c r="C10" s="13">
        <v>36</v>
      </c>
      <c r="D10" s="15">
        <f>C10-B10</f>
        <v>0</v>
      </c>
      <c r="E10" s="16">
        <f>D10/B10</f>
        <v>0</v>
      </c>
    </row>
    <row r="11" s="1" customFormat="1" ht="35.25" customHeight="1" spans="1:5">
      <c r="A11" s="13" t="s">
        <v>1095</v>
      </c>
      <c r="B11" s="13">
        <v>54</v>
      </c>
      <c r="C11" s="13">
        <v>75</v>
      </c>
      <c r="D11" s="15">
        <f>C11-B11</f>
        <v>21</v>
      </c>
      <c r="E11" s="16">
        <f>D11/B11</f>
        <v>0.388888888888889</v>
      </c>
    </row>
    <row r="12" s="1" customFormat="1" hidden="1"/>
    <row r="13" s="1" customFormat="1" hidden="1"/>
    <row r="14" s="1" customFormat="1" hidden="1"/>
    <row r="15" s="1" customFormat="1" ht="97.5" hidden="1" customHeight="1"/>
    <row r="16" s="1" customFormat="1" hidden="1"/>
    <row r="17" s="1" customFormat="1" hidden="1"/>
    <row r="18" s="1" customFormat="1" hidden="1"/>
    <row r="19" s="1" customFormat="1" hidden="1"/>
    <row r="20" s="1" customFormat="1" hidden="1"/>
    <row r="21" s="1" customFormat="1" hidden="1"/>
    <row r="22" s="1" customFormat="1" hidden="1"/>
    <row r="23" s="1" customFormat="1" ht="9" hidden="1" customHeight="1"/>
    <row r="24" s="1" customFormat="1" hidden="1"/>
    <row r="25" s="1" customFormat="1" hidden="1"/>
    <row r="26" s="1" customFormat="1" hidden="1"/>
    <row r="27" s="1" customFormat="1" hidden="1"/>
    <row r="28" s="1" customFormat="1" hidden="1"/>
    <row r="29" s="1" customFormat="1" hidden="1"/>
    <row r="30" s="1" customFormat="1" hidden="1"/>
    <row r="31" s="1" customFormat="1" hidden="1"/>
    <row r="32" s="1" customFormat="1" hidden="1"/>
    <row r="33" s="1" customFormat="1" hidden="1"/>
    <row r="34" s="1" customFormat="1" hidden="1"/>
    <row r="35" s="1" customFormat="1" hidden="1"/>
    <row r="36" s="1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" customFormat="1" hidden="1"/>
    <row r="46" s="1" customFormat="1" hidden="1"/>
  </sheetData>
  <mergeCells count="6">
    <mergeCell ref="A2:E2"/>
    <mergeCell ref="A3:E3"/>
    <mergeCell ref="D4:E4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A 1 "   r g b C l r = " 4 F C A 1 C " / > < / c o m m e n t L i s t > < c o m m e n t L i s t   s h e e t S t i d = " 4 " > < c o m m e n t   s : r e f = " A 1 "   r g b C l r = " 4 F C A 1 C " / > < / c o m m e n t L i s t > < c o m m e n t L i s t   s h e e t S t i d = " 6 " > < c o m m e n t   s : r e f = " A 1 "   r g b C l r = " 4 F C A 1 C " / > < / c o m m e n t L i s t > < c o m m e n t L i s t   s h e e t S t i d = " 7 " > < c o m m e n t   s : r e f = " A 1 "   r g b C l r = " 4 F C A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一般公共预算公开目录</vt:lpstr>
      <vt:lpstr>1一般公共预算收入</vt:lpstr>
      <vt:lpstr>2一般公共预算支出</vt:lpstr>
      <vt:lpstr>3一般公共预算本级支出</vt:lpstr>
      <vt:lpstr>4一般公共预算本级基本支出</vt:lpstr>
      <vt:lpstr>5税收返还和转移支付明细表</vt:lpstr>
      <vt:lpstr>6三公经费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筱</cp:lastModifiedBy>
  <dcterms:created xsi:type="dcterms:W3CDTF">2022-01-04T06:09:00Z</dcterms:created>
  <dcterms:modified xsi:type="dcterms:W3CDTF">2023-02-23T06:23:54Z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6D09675002A9458BAA1680272B7C2949</vt:lpwstr>
  </property>
</Properties>
</file>